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worksheets/sheet28.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7.xml" ContentType="application/vnd.openxmlformats-officedocument.spreadsheetml.worksheet+xml"/>
  <Override PartName="/xl/worksheets/sheet26.xml" ContentType="application/vnd.openxmlformats-officedocument.spreadsheetml.worksheet+xml"/>
  <Override PartName="/xl/worksheets/sheet25.xml" ContentType="application/vnd.openxmlformats-officedocument.spreadsheetml.worksheet+xml"/>
  <Override PartName="/xl/worksheets/sheet24.xml" ContentType="application/vnd.openxmlformats-officedocument.spreadsheetml.worksheet+xml"/>
  <Override PartName="/xl/worksheets/sheet29.xml" ContentType="application/vnd.openxmlformats-officedocument.spreadsheetml.worksheet+xml"/>
  <Override PartName="/xl/worksheets/sheet15.xml" ContentType="application/vnd.openxmlformats-officedocument.spreadsheetml.worksheet+xml"/>
  <Override PartName="/xl/worksheets/sheet13.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haredStrings.xml" ContentType="application/vnd.openxmlformats-officedocument.spreadsheetml.sharedStrings+xml"/>
  <Override PartName="/xl/worksheets/sheet14.xml" ContentType="application/vnd.openxmlformats-officedocument.spreadsheetml.worksheet+xml"/>
  <Override PartName="/xl/worksheets/sheet12.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9200" windowHeight="6765" tabRatio="919" firstSheet="13" activeTab="27"/>
  </bookViews>
  <sheets>
    <sheet name="Info" sheetId="70" r:id="rId1"/>
    <sheet name="1. key ratios" sheetId="6" r:id="rId2"/>
    <sheet name="2. RC" sheetId="62" r:id="rId3"/>
    <sheet name="3. PL" sheetId="53" r:id="rId4"/>
    <sheet name="4. Off-Balance" sheetId="75" r:id="rId5"/>
    <sheet name="5. RWA" sheetId="71" r:id="rId6"/>
    <sheet name="6. Administrators-shareholders" sheetId="52" r:id="rId7"/>
    <sheet name="7. LI1" sheetId="72" r:id="rId8"/>
    <sheet name="8. LI2" sheetId="73" r:id="rId9"/>
    <sheet name="9. Capital" sheetId="28" r:id="rId10"/>
    <sheet name="9.1. Capital Requirements" sheetId="77" r:id="rId11"/>
    <sheet name="10. CC2" sheetId="69" r:id="rId12"/>
    <sheet name="11. CRWA" sheetId="35" r:id="rId13"/>
    <sheet name="12. CRM" sheetId="64" r:id="rId14"/>
    <sheet name="13. CRME" sheetId="74" r:id="rId15"/>
    <sheet name="14. LCR" sheetId="36" r:id="rId16"/>
    <sheet name="15. CCR" sheetId="37" r:id="rId17"/>
    <sheet name="15.1. LR" sheetId="79" r:id="rId18"/>
    <sheet name="16. NSFR" sheetId="80" r:id="rId19"/>
    <sheet name=" 17. Residual Maturity" sheetId="81" r:id="rId20"/>
    <sheet name="18. Assets by Exposure classes" sheetId="82" r:id="rId21"/>
    <sheet name="19. Assets by Risk Sectors" sheetId="83" r:id="rId22"/>
    <sheet name="20. Reserves" sheetId="84" r:id="rId23"/>
    <sheet name="21. NPL" sheetId="85" r:id="rId24"/>
    <sheet name="22. Quality" sheetId="86" r:id="rId25"/>
    <sheet name="23. LTV" sheetId="87" r:id="rId26"/>
    <sheet name="24. Risk Sector" sheetId="88" r:id="rId27"/>
    <sheet name="25. Collateral" sheetId="89" r:id="rId28"/>
    <sheet name="26. Retail Products" sheetId="91" r:id="rId29"/>
  </sheets>
  <definedNames>
    <definedName name="_cur1">#REF!</definedName>
    <definedName name="_cur2">#REF!</definedName>
    <definedName name="_sum1">#REF!</definedName>
    <definedName name="_sum2">#REF!</definedName>
    <definedName name="ACC_BALACC" localSheetId="19">#REF!</definedName>
    <definedName name="ACC_BALACC" localSheetId="23">#REF!</definedName>
    <definedName name="ACC_BALACC" localSheetId="24">#REF!</definedName>
    <definedName name="ACC_BALACC" localSheetId="25">#REF!</definedName>
    <definedName name="ACC_BALACC" localSheetId="26">#REF!</definedName>
    <definedName name="ACC_BALACC" localSheetId="10">#REF!</definedName>
    <definedName name="ACC_BALACC">#REF!</definedName>
    <definedName name="ACC_CRS" localSheetId="19">#REF!</definedName>
    <definedName name="ACC_CRS" localSheetId="23">#REF!</definedName>
    <definedName name="ACC_CRS" localSheetId="24">#REF!</definedName>
    <definedName name="ACC_CRS" localSheetId="25">#REF!</definedName>
    <definedName name="ACC_CRS" localSheetId="26">#REF!</definedName>
    <definedName name="ACC_CRS" localSheetId="4">#REF!</definedName>
    <definedName name="ACC_CRS" localSheetId="10">#REF!</definedName>
    <definedName name="ACC_CRS">#REF!</definedName>
    <definedName name="ACC_DBS" localSheetId="19">#REF!</definedName>
    <definedName name="ACC_DBS" localSheetId="23">#REF!</definedName>
    <definedName name="ACC_DBS" localSheetId="24">#REF!</definedName>
    <definedName name="ACC_DBS" localSheetId="25">#REF!</definedName>
    <definedName name="ACC_DBS" localSheetId="26">#REF!</definedName>
    <definedName name="ACC_DBS" localSheetId="4">#REF!</definedName>
    <definedName name="ACC_DBS" localSheetId="10">#REF!</definedName>
    <definedName name="ACC_DBS">#REF!</definedName>
    <definedName name="ACC_ISO" localSheetId="19">#REF!</definedName>
    <definedName name="ACC_ISO" localSheetId="23">#REF!</definedName>
    <definedName name="ACC_ISO" localSheetId="24">#REF!</definedName>
    <definedName name="ACC_ISO" localSheetId="25">#REF!</definedName>
    <definedName name="ACC_ISO" localSheetId="26">#REF!</definedName>
    <definedName name="ACC_ISO" localSheetId="4">#REF!</definedName>
    <definedName name="ACC_ISO" localSheetId="10">#REF!</definedName>
    <definedName name="ACC_ISO">#REF!</definedName>
    <definedName name="ACC_SALDO" localSheetId="19">#REF!</definedName>
    <definedName name="ACC_SALDO" localSheetId="23">#REF!</definedName>
    <definedName name="ACC_SALDO" localSheetId="24">#REF!</definedName>
    <definedName name="ACC_SALDO" localSheetId="25">#REF!</definedName>
    <definedName name="ACC_SALDO" localSheetId="26">#REF!</definedName>
    <definedName name="ACC_SALDO" localSheetId="4">#REF!</definedName>
    <definedName name="ACC_SALDO" localSheetId="10">#REF!</definedName>
    <definedName name="ACC_SALDO">#REF!</definedName>
    <definedName name="BS_BALACC" localSheetId="19">#REF!</definedName>
    <definedName name="BS_BALACC" localSheetId="23">#REF!</definedName>
    <definedName name="BS_BALACC" localSheetId="24">#REF!</definedName>
    <definedName name="BS_BALACC" localSheetId="25">#REF!</definedName>
    <definedName name="BS_BALACC" localSheetId="26">#REF!</definedName>
    <definedName name="BS_BALACC" localSheetId="4">#REF!</definedName>
    <definedName name="BS_BALACC" localSheetId="10">#REF!</definedName>
    <definedName name="BS_BALACC">#REF!</definedName>
    <definedName name="BS_BALANCE" localSheetId="19">#REF!</definedName>
    <definedName name="BS_BALANCE" localSheetId="23">#REF!</definedName>
    <definedName name="BS_BALANCE" localSheetId="24">#REF!</definedName>
    <definedName name="BS_BALANCE" localSheetId="25">#REF!</definedName>
    <definedName name="BS_BALANCE" localSheetId="26">#REF!</definedName>
    <definedName name="BS_BALANCE" localSheetId="4">#REF!</definedName>
    <definedName name="BS_BALANCE" localSheetId="10">#REF!</definedName>
    <definedName name="BS_BALANCE">#REF!</definedName>
    <definedName name="BS_CR" localSheetId="19">#REF!</definedName>
    <definedName name="BS_CR" localSheetId="23">#REF!</definedName>
    <definedName name="BS_CR" localSheetId="24">#REF!</definedName>
    <definedName name="BS_CR" localSheetId="25">#REF!</definedName>
    <definedName name="BS_CR" localSheetId="26">#REF!</definedName>
    <definedName name="BS_CR" localSheetId="4">#REF!</definedName>
    <definedName name="BS_CR" localSheetId="10">#REF!</definedName>
    <definedName name="BS_CR">#REF!</definedName>
    <definedName name="BS_CR_EQU" localSheetId="19">#REF!</definedName>
    <definedName name="BS_CR_EQU" localSheetId="23">#REF!</definedName>
    <definedName name="BS_CR_EQU" localSheetId="24">#REF!</definedName>
    <definedName name="BS_CR_EQU" localSheetId="25">#REF!</definedName>
    <definedName name="BS_CR_EQU" localSheetId="26">#REF!</definedName>
    <definedName name="BS_CR_EQU" localSheetId="4">#REF!</definedName>
    <definedName name="BS_CR_EQU" localSheetId="10">#REF!</definedName>
    <definedName name="BS_CR_EQU">#REF!</definedName>
    <definedName name="BS_DB" localSheetId="19">#REF!</definedName>
    <definedName name="BS_DB" localSheetId="23">#REF!</definedName>
    <definedName name="BS_DB" localSheetId="24">#REF!</definedName>
    <definedName name="BS_DB" localSheetId="25">#REF!</definedName>
    <definedName name="BS_DB" localSheetId="26">#REF!</definedName>
    <definedName name="BS_DB" localSheetId="4">#REF!</definedName>
    <definedName name="BS_DB" localSheetId="10">#REF!</definedName>
    <definedName name="BS_DB">#REF!</definedName>
    <definedName name="BS_DB_EQU" localSheetId="19">#REF!</definedName>
    <definedName name="BS_DB_EQU" localSheetId="23">#REF!</definedName>
    <definedName name="BS_DB_EQU" localSheetId="24">#REF!</definedName>
    <definedName name="BS_DB_EQU" localSheetId="25">#REF!</definedName>
    <definedName name="BS_DB_EQU" localSheetId="26">#REF!</definedName>
    <definedName name="BS_DB_EQU" localSheetId="4">#REF!</definedName>
    <definedName name="BS_DB_EQU" localSheetId="10">#REF!</definedName>
    <definedName name="BS_DB_EQU">#REF!</definedName>
    <definedName name="BS_DT" localSheetId="19">#REF!</definedName>
    <definedName name="BS_DT" localSheetId="23">#REF!</definedName>
    <definedName name="BS_DT" localSheetId="24">#REF!</definedName>
    <definedName name="BS_DT" localSheetId="25">#REF!</definedName>
    <definedName name="BS_DT" localSheetId="26">#REF!</definedName>
    <definedName name="BS_DT" localSheetId="4">#REF!</definedName>
    <definedName name="BS_DT" localSheetId="10">#REF!</definedName>
    <definedName name="BS_DT">#REF!</definedName>
    <definedName name="BS_ISO" localSheetId="19">#REF!</definedName>
    <definedName name="BS_ISO" localSheetId="23">#REF!</definedName>
    <definedName name="BS_ISO" localSheetId="24">#REF!</definedName>
    <definedName name="BS_ISO" localSheetId="25">#REF!</definedName>
    <definedName name="BS_ISO" localSheetId="26">#REF!</definedName>
    <definedName name="BS_ISO" localSheetId="4">#REF!</definedName>
    <definedName name="BS_ISO" localSheetId="10">#REF!</definedName>
    <definedName name="BS_ISO">#REF!</definedName>
    <definedName name="CurrentDate" localSheetId="19">#REF!</definedName>
    <definedName name="CurrentDate" localSheetId="23">#REF!</definedName>
    <definedName name="CurrentDate" localSheetId="24">#REF!</definedName>
    <definedName name="CurrentDate" localSheetId="25">#REF!</definedName>
    <definedName name="CurrentDate" localSheetId="26">#REF!</definedName>
    <definedName name="CurrentDate" localSheetId="4">#REF!</definedName>
    <definedName name="CurrentDate" localSheetId="10">#REF!</definedName>
    <definedName name="CurrentDate">#REF!</definedName>
    <definedName name="date">#REF!</definedName>
    <definedName name="date1">#REF!</definedName>
    <definedName name="L_FORMULAS_GEO">#REF!</definedName>
    <definedName name="Sheet">#REF!</definedName>
    <definedName name="საკრედიტო">#REF!</definedName>
    <definedName name="ფაილი">#REF!</definedName>
    <definedName name="ცვლილება_კორექტირება_რეგულაციაში">#REF!</definedName>
  </definedNames>
  <calcPr calcId="152511"/>
</workbook>
</file>

<file path=xl/calcChain.xml><?xml version="1.0" encoding="utf-8"?>
<calcChain xmlns="http://schemas.openxmlformats.org/spreadsheetml/2006/main">
  <c r="C33" i="88" l="1"/>
  <c r="I22" i="82"/>
  <c r="C21" i="82"/>
  <c r="G22" i="81"/>
  <c r="F33" i="83" l="1"/>
  <c r="D33" i="83"/>
  <c r="D34" i="83"/>
  <c r="C22" i="81"/>
  <c r="N33" i="88" l="1"/>
  <c r="M33" i="88"/>
  <c r="L33" i="88"/>
  <c r="K33" i="88"/>
  <c r="J33" i="88"/>
  <c r="I33" i="88"/>
  <c r="H33" i="88"/>
  <c r="G33" i="88"/>
  <c r="F33" i="88"/>
  <c r="E33" i="88"/>
  <c r="D33" i="88"/>
  <c r="C15" i="86" l="1"/>
  <c r="C8" i="86"/>
  <c r="C10" i="85"/>
  <c r="D12" i="84"/>
  <c r="C12" i="84"/>
  <c r="C19" i="84" s="1"/>
  <c r="D7" i="84"/>
  <c r="D19" i="84" s="1"/>
  <c r="C7" i="84"/>
  <c r="U22" i="86" l="1"/>
  <c r="L22" i="86"/>
  <c r="G22" i="86"/>
  <c r="D22" i="86"/>
  <c r="C22" i="86"/>
  <c r="U15" i="86"/>
  <c r="T15" i="86"/>
  <c r="S15" i="86"/>
  <c r="R15" i="86"/>
  <c r="Q15" i="86"/>
  <c r="P15" i="86"/>
  <c r="O15" i="86"/>
  <c r="N15" i="86"/>
  <c r="M15" i="86"/>
  <c r="L15" i="86"/>
  <c r="K15" i="86"/>
  <c r="J15" i="86"/>
  <c r="I15" i="86"/>
  <c r="H15" i="86"/>
  <c r="G15" i="86"/>
  <c r="F15" i="86"/>
  <c r="E15" i="86"/>
  <c r="D15" i="86"/>
  <c r="U8" i="86"/>
  <c r="T8" i="86"/>
  <c r="S8" i="86"/>
  <c r="R8" i="86"/>
  <c r="Q8" i="86"/>
  <c r="P8" i="86"/>
  <c r="O8" i="86"/>
  <c r="N8" i="86"/>
  <c r="M8" i="86"/>
  <c r="L8" i="86"/>
  <c r="K8" i="86"/>
  <c r="J8" i="86"/>
  <c r="I8" i="86"/>
  <c r="H8" i="86"/>
  <c r="G8" i="86"/>
  <c r="F8" i="86"/>
  <c r="E8" i="86"/>
  <c r="D8" i="86"/>
  <c r="C19" i="85"/>
  <c r="I7" i="83"/>
  <c r="I8" i="83"/>
  <c r="I9" i="83"/>
  <c r="I10" i="83"/>
  <c r="I11" i="83"/>
  <c r="I12" i="83"/>
  <c r="I13" i="83"/>
  <c r="I14" i="83"/>
  <c r="I15" i="83"/>
  <c r="I16" i="83"/>
  <c r="I17" i="83"/>
  <c r="I18" i="83"/>
  <c r="I19" i="83"/>
  <c r="I20" i="83"/>
  <c r="I21" i="83"/>
  <c r="I22" i="83"/>
  <c r="I23" i="83"/>
  <c r="I24" i="83"/>
  <c r="I25" i="83"/>
  <c r="I26" i="83"/>
  <c r="C22" i="74" l="1"/>
  <c r="E40" i="62" l="1"/>
  <c r="G5" i="6" l="1"/>
  <c r="B2" i="91"/>
  <c r="B1" i="91"/>
  <c r="B2" i="89"/>
  <c r="B1" i="89"/>
  <c r="B2" i="88"/>
  <c r="B1" i="88"/>
  <c r="B2" i="87"/>
  <c r="B1" i="87"/>
  <c r="B2" i="86"/>
  <c r="B1" i="86"/>
  <c r="B2" i="85"/>
  <c r="B1" i="85"/>
  <c r="B2" i="84"/>
  <c r="B1" i="84"/>
  <c r="H34" i="83"/>
  <c r="G34" i="83"/>
  <c r="F34" i="83"/>
  <c r="E34" i="83"/>
  <c r="C34" i="83"/>
  <c r="I33" i="83"/>
  <c r="I32" i="83"/>
  <c r="I31" i="83"/>
  <c r="I30" i="83"/>
  <c r="I29" i="83"/>
  <c r="I28" i="83"/>
  <c r="I27" i="83"/>
  <c r="B2" i="83"/>
  <c r="B1" i="83"/>
  <c r="I23" i="82"/>
  <c r="H21" i="82"/>
  <c r="G21" i="82"/>
  <c r="F21" i="82"/>
  <c r="E21" i="82"/>
  <c r="D21" i="82"/>
  <c r="I20" i="82"/>
  <c r="I19" i="82"/>
  <c r="I18" i="82"/>
  <c r="I17" i="82"/>
  <c r="I16" i="82"/>
  <c r="I15" i="82"/>
  <c r="I14" i="82"/>
  <c r="I13" i="82"/>
  <c r="I12" i="82"/>
  <c r="I11" i="82"/>
  <c r="I10" i="82"/>
  <c r="I9" i="82"/>
  <c r="I8" i="82"/>
  <c r="I7" i="82"/>
  <c r="B2" i="82"/>
  <c r="B1" i="82"/>
  <c r="F22" i="81"/>
  <c r="E22" i="81"/>
  <c r="D22" i="81"/>
  <c r="H21" i="81"/>
  <c r="H20" i="81"/>
  <c r="H19" i="81"/>
  <c r="H18" i="81"/>
  <c r="H17" i="81"/>
  <c r="H16" i="81"/>
  <c r="H15" i="81"/>
  <c r="H14" i="81"/>
  <c r="H13" i="81"/>
  <c r="H12" i="81"/>
  <c r="H11" i="81"/>
  <c r="H10" i="81"/>
  <c r="H9" i="81"/>
  <c r="H8" i="81"/>
  <c r="B2" i="81"/>
  <c r="B1" i="81"/>
  <c r="G37" i="80"/>
  <c r="G39" i="80" s="1"/>
  <c r="G21" i="80"/>
  <c r="B2" i="80"/>
  <c r="B1" i="80"/>
  <c r="C35" i="79"/>
  <c r="C30" i="79"/>
  <c r="C26" i="79"/>
  <c r="C18" i="79"/>
  <c r="C12" i="79"/>
  <c r="C8" i="79"/>
  <c r="B2" i="79"/>
  <c r="B1" i="79"/>
  <c r="N21" i="37"/>
  <c r="M21" i="37"/>
  <c r="L21" i="37"/>
  <c r="K21" i="37"/>
  <c r="J21" i="37"/>
  <c r="I21" i="37"/>
  <c r="H21" i="37"/>
  <c r="G21" i="37"/>
  <c r="F21" i="37"/>
  <c r="E21" i="37"/>
  <c r="C21" i="37"/>
  <c r="N20" i="37"/>
  <c r="N19" i="37"/>
  <c r="E19" i="37"/>
  <c r="N18" i="37"/>
  <c r="E18" i="37"/>
  <c r="N17" i="37"/>
  <c r="E17" i="37"/>
  <c r="N16" i="37"/>
  <c r="E16" i="37"/>
  <c r="N15" i="37"/>
  <c r="E15" i="37"/>
  <c r="N14" i="37"/>
  <c r="M14" i="37"/>
  <c r="L14" i="37"/>
  <c r="K14" i="37"/>
  <c r="J14" i="37"/>
  <c r="I14" i="37"/>
  <c r="H14" i="37"/>
  <c r="G14" i="37"/>
  <c r="F14" i="37"/>
  <c r="E14" i="37"/>
  <c r="C14" i="37"/>
  <c r="N13" i="37"/>
  <c r="N12" i="37"/>
  <c r="E12" i="37"/>
  <c r="N11" i="37"/>
  <c r="E11" i="37"/>
  <c r="N10" i="37"/>
  <c r="E10" i="37"/>
  <c r="N9" i="37"/>
  <c r="E9" i="37"/>
  <c r="N8" i="37"/>
  <c r="E8" i="37"/>
  <c r="N7" i="37"/>
  <c r="M7" i="37"/>
  <c r="L7" i="37"/>
  <c r="K7" i="37"/>
  <c r="J7" i="37"/>
  <c r="I7" i="37"/>
  <c r="H7" i="37"/>
  <c r="G7" i="37"/>
  <c r="F7" i="37"/>
  <c r="E7" i="37"/>
  <c r="C7" i="37"/>
  <c r="B2" i="37"/>
  <c r="B1" i="37"/>
  <c r="B2" i="36"/>
  <c r="B1" i="36"/>
  <c r="H22" i="74"/>
  <c r="G22" i="74"/>
  <c r="F22" i="74"/>
  <c r="E22" i="74"/>
  <c r="D22" i="74"/>
  <c r="H21" i="74"/>
  <c r="H19" i="74"/>
  <c r="H18" i="74"/>
  <c r="H17" i="74"/>
  <c r="H16" i="74"/>
  <c r="H15" i="74"/>
  <c r="H14" i="74"/>
  <c r="H13" i="74"/>
  <c r="H10" i="74"/>
  <c r="H8" i="74"/>
  <c r="B2" i="74"/>
  <c r="B1" i="74"/>
  <c r="U21" i="64"/>
  <c r="T21" i="64"/>
  <c r="S21" i="64"/>
  <c r="R21" i="64"/>
  <c r="Q21" i="64"/>
  <c r="P21" i="64"/>
  <c r="O21" i="64"/>
  <c r="N21" i="64"/>
  <c r="M21" i="64"/>
  <c r="L21" i="64"/>
  <c r="K21" i="64"/>
  <c r="J21" i="64"/>
  <c r="I21" i="64"/>
  <c r="H21" i="64"/>
  <c r="G21" i="64"/>
  <c r="F21" i="64"/>
  <c r="E21" i="64"/>
  <c r="D21" i="64"/>
  <c r="C21" i="64"/>
  <c r="V20" i="64"/>
  <c r="V19" i="64"/>
  <c r="V18" i="64"/>
  <c r="V17" i="64"/>
  <c r="V16" i="64"/>
  <c r="V15" i="64"/>
  <c r="V14" i="64"/>
  <c r="V13" i="64"/>
  <c r="V12" i="64"/>
  <c r="V11" i="64"/>
  <c r="V10" i="64"/>
  <c r="V9" i="64"/>
  <c r="V8" i="64"/>
  <c r="V7" i="64"/>
  <c r="V21" i="64" s="1"/>
  <c r="B2" i="64"/>
  <c r="B1" i="64"/>
  <c r="R22" i="35"/>
  <c r="Q22" i="35"/>
  <c r="P22" i="35"/>
  <c r="O22" i="35"/>
  <c r="N22" i="35"/>
  <c r="M22" i="35"/>
  <c r="L22" i="35"/>
  <c r="K22" i="35"/>
  <c r="J22" i="35"/>
  <c r="I22" i="35"/>
  <c r="H22" i="35"/>
  <c r="G22" i="35"/>
  <c r="F22" i="35"/>
  <c r="E22" i="35"/>
  <c r="D22" i="35"/>
  <c r="C22" i="35"/>
  <c r="S21" i="35"/>
  <c r="S20" i="35"/>
  <c r="S19" i="35"/>
  <c r="S18" i="35"/>
  <c r="S17" i="35"/>
  <c r="S16" i="35"/>
  <c r="S15" i="35"/>
  <c r="S14" i="35"/>
  <c r="S13" i="35"/>
  <c r="S12" i="35"/>
  <c r="S11" i="35"/>
  <c r="S10" i="35"/>
  <c r="S9" i="35"/>
  <c r="S8" i="35"/>
  <c r="S22" i="35" s="1"/>
  <c r="B2" i="35"/>
  <c r="B1" i="35"/>
  <c r="C40" i="69"/>
  <c r="C32" i="69"/>
  <c r="C21" i="69"/>
  <c r="B2" i="69"/>
  <c r="B1" i="69"/>
  <c r="C21" i="77"/>
  <c r="C20" i="77"/>
  <c r="C19" i="77"/>
  <c r="B2" i="77"/>
  <c r="B1" i="77"/>
  <c r="B2" i="28"/>
  <c r="B1" i="28"/>
  <c r="C5" i="73"/>
  <c r="C8" i="73" s="1"/>
  <c r="C13" i="73" s="1"/>
  <c r="B2" i="73"/>
  <c r="B1" i="73"/>
  <c r="E21" i="72"/>
  <c r="D21" i="72"/>
  <c r="C21" i="72"/>
  <c r="B2" i="72"/>
  <c r="B1" i="72"/>
  <c r="B2" i="52"/>
  <c r="B1" i="52"/>
  <c r="C13" i="71"/>
  <c r="C6" i="71"/>
  <c r="G5" i="71"/>
  <c r="F5" i="71"/>
  <c r="E5" i="71"/>
  <c r="D5" i="71"/>
  <c r="C5" i="71"/>
  <c r="B1" i="71"/>
  <c r="H53" i="75"/>
  <c r="E53" i="75"/>
  <c r="E52" i="75"/>
  <c r="E51" i="75"/>
  <c r="E50" i="75"/>
  <c r="E49" i="75"/>
  <c r="E48" i="75"/>
  <c r="E47" i="75"/>
  <c r="E46" i="75"/>
  <c r="E45" i="75"/>
  <c r="B2" i="75"/>
  <c r="B1" i="75"/>
  <c r="B2" i="53"/>
  <c r="B1" i="53"/>
  <c r="D41" i="62"/>
  <c r="C41" i="62"/>
  <c r="E41" i="62" s="1"/>
  <c r="E39" i="62"/>
  <c r="E38" i="62"/>
  <c r="E37" i="62"/>
  <c r="E36" i="62"/>
  <c r="E35" i="62"/>
  <c r="E34" i="62"/>
  <c r="E33" i="62"/>
  <c r="E31" i="62"/>
  <c r="E30" i="62"/>
  <c r="E29" i="62"/>
  <c r="E28" i="62"/>
  <c r="E27" i="62"/>
  <c r="E26" i="62"/>
  <c r="E25" i="62"/>
  <c r="E24" i="62"/>
  <c r="E23" i="62"/>
  <c r="E22" i="62"/>
  <c r="E20" i="62"/>
  <c r="E19" i="62"/>
  <c r="E18" i="62"/>
  <c r="E17" i="62"/>
  <c r="E16" i="62"/>
  <c r="E15" i="62"/>
  <c r="E14" i="62"/>
  <c r="E13" i="62"/>
  <c r="E12" i="62"/>
  <c r="E11" i="62"/>
  <c r="E10" i="62"/>
  <c r="E9" i="62"/>
  <c r="E8" i="62"/>
  <c r="E7" i="62"/>
  <c r="B2" i="62"/>
  <c r="B1" i="62"/>
  <c r="F5" i="6"/>
  <c r="E5" i="6"/>
  <c r="D5" i="6"/>
  <c r="C5" i="6"/>
  <c r="B1" i="6"/>
  <c r="I21" i="82" l="1"/>
  <c r="H22" i="81"/>
  <c r="I34" i="83"/>
  <c r="C36" i="79"/>
  <c r="C38" i="79"/>
  <c r="D20" i="77"/>
  <c r="D15" i="77"/>
  <c r="D8" i="77"/>
  <c r="D9" i="77"/>
  <c r="D17" i="77"/>
  <c r="D21" i="77"/>
  <c r="D16" i="77"/>
  <c r="D11" i="77"/>
  <c r="D7" i="77"/>
  <c r="D12" i="77"/>
  <c r="D19" i="77"/>
  <c r="D13" i="77"/>
</calcChain>
</file>

<file path=xl/sharedStrings.xml><?xml version="1.0" encoding="utf-8"?>
<sst xmlns="http://schemas.openxmlformats.org/spreadsheetml/2006/main" count="1169" uniqueCount="768">
  <si>
    <t>a</t>
  </si>
  <si>
    <t>b</t>
  </si>
  <si>
    <t>c</t>
  </si>
  <si>
    <t>d</t>
  </si>
  <si>
    <t>e</t>
  </si>
  <si>
    <t>f</t>
  </si>
  <si>
    <t>მოგება</t>
  </si>
  <si>
    <t>მთლიანი საპროცენტო შემოსავლები / საშუალო წლიურ აქტივებთან</t>
  </si>
  <si>
    <t>მთლიანი საპროცენტო ხარჯები / საშუალო წლიურ აქტივებთან</t>
  </si>
  <si>
    <t>საოპერაციო შედეგი / საშუალო წლიურ აქტივებთან</t>
  </si>
  <si>
    <t>უკუგება საშუალო აქტივებზე (ROA)</t>
  </si>
  <si>
    <t>უკუგება საშუალო კაპიტალზე (ROE)</t>
  </si>
  <si>
    <t>აქტივების ხარისხი</t>
  </si>
  <si>
    <t>უმოქმედო სესხები / მთლიან სესხებთან</t>
  </si>
  <si>
    <t>სშდრ / მთლიან სესხებთან</t>
  </si>
  <si>
    <t>უცხოური ვალუტით არსებული სესხები / მთლიან სესხებთან</t>
  </si>
  <si>
    <t>უცხოური ვალუტით არსებული აქტივები / მთლიან აქტივებთან</t>
  </si>
  <si>
    <t>მთლიანი სესხების წლიური ზრდის ტემპი</t>
  </si>
  <si>
    <t>ლიკვიდობა</t>
  </si>
  <si>
    <t>ლიკვიდური აქტივები / მთლიან აქტივებთან</t>
  </si>
  <si>
    <t>უცხოური ვალუტით არსებული ვალდებულებები / მთლიან ვალდებულებებთან</t>
  </si>
  <si>
    <t>მიმდინარე და მოთხოვნამდე დეპოზიტები / მთლიან აქტივებთან</t>
  </si>
  <si>
    <t>გარესაბალანსო ელემენტები</t>
  </si>
  <si>
    <t>ძირითადი პირველადი კაპიტალი</t>
  </si>
  <si>
    <t>დამატებითი პირველადი კაპიტალი</t>
  </si>
  <si>
    <t>მეორადი კაპიტალი</t>
  </si>
  <si>
    <t>N</t>
  </si>
  <si>
    <t>ლარი</t>
  </si>
  <si>
    <t>ძირითადი პირველადი კაპიტალი საზედამხედველო კორექტირებამდე</t>
  </si>
  <si>
    <t>ჩვეულებრივი აქციები, რომლებიც აკმაყოფილებენ ძირითადი პირველადი კაპიტალის კრიტერიუმებს</t>
  </si>
  <si>
    <t>დამატებითი სახსრები ჩვეულებრივ აქციებზე, რომლებიც აკმაყოფილებენ ძირითადი პირველადი კაპიტალის კრიტერიუმებს</t>
  </si>
  <si>
    <t>აკუმულირებული სხვა სრული შემოსავალი</t>
  </si>
  <si>
    <t>სხვა რეზერვები</t>
  </si>
  <si>
    <t>გაუნაწილებელი მოგება (ზარალი)</t>
  </si>
  <si>
    <t>ძირითადი პირველადი კაპიტალის საზედამხედველო კორექტირებები</t>
  </si>
  <si>
    <t>აქტივების გადაფასების რეზერვი</t>
  </si>
  <si>
    <t xml:space="preserve">მოგებასა და ზარალში აქტივების არარეალიზებული გადაფასების შედეგად მიღებული აკუმულირებული მოგების ის ნაწილი, რომელიც აღემატება მოგებასა და ზარალში არარეალიზებული გადაფასების შედეგად ასახულ აკუმულირებულ ზარალს </t>
  </si>
  <si>
    <t>არამატერიალური აქტივები</t>
  </si>
  <si>
    <t>აქტივების კლასიფიკაციის შედეგად მიღებული რეზერვების უკმარისობა</t>
  </si>
  <si>
    <t>ინვესტიციები საკუთარ აქციებში</t>
  </si>
  <si>
    <t>კომერციული ბანკების,  სადაზღვევო კომპანიებისა და სხვა საფინანსო ინსტიტუტების კაპიტალში ორმხრივი მფლობელობა</t>
  </si>
  <si>
    <t>ფულადი ნაკადების ჰეჯირების რეზერვი</t>
  </si>
  <si>
    <t>გადავადებული საგადასახადო აქტივები, რომლებზეც არ ვრცელდება ზღვრული დაქვითვის მეთოდი (დაკავშირებული საგადასახადო ვალდებულების გამოკლებით)</t>
  </si>
  <si>
    <t>მნიშვნელოვანი ინვესტიციები კომერციული ბანკების, სადაზღვევო კომპანიებისა და სხვა საფინანსო ინსტიტუტების ძირითადი პირველადი კაპიტალის ინსტრუმენტებში (რომლებიც არაა ჩვეულებრივი აქციები)</t>
  </si>
  <si>
    <t>აქციების ფლობა და სხვა სახით 10%–ზე მეტი წილის ფლობა კომერციული დაწესებულებების სააქციო კაპიტალში</t>
  </si>
  <si>
    <t>მნიშვნელოვანი ინვესტიციები კომერციული ბანკების, სადაზღვევო კომპანიებისა და სხვა საფინანსო ინსტიტუტების ჩვეულებრივ აქციებში (ნაწილი, რომელიც აღემატება 10%–იან ზღვარს)</t>
  </si>
  <si>
    <t>ინვესტიციები კომერციული ბანკების, სადაზღვევო კომპანიებისა და სხვა ფინანსური ინსტიტუტების კაპიტალში 10%–ზე ნაკლები წილის მფლობელობით (ნაწილი, რომელიც აღემატება 10%–იან ზღვარს)</t>
  </si>
  <si>
    <t>დროებითი სხვაობებით წარმოშობილი გადავადებული საგადასახადო აქტივები (ნაწილი, რომელიც აღემატება 10%–იან ზღვარს, დაკავშირებული საგადასახადო ვალდებულების გამოკლებით)</t>
  </si>
  <si>
    <t>მნიშვნელოვანი ინვესტიციები და გადავადებული საგადასახადო აქტივები, რომლებიც აღემატება ძირითადი პირველადი კაპიტალის 15% -ს</t>
  </si>
  <si>
    <t xml:space="preserve">ძირითადი პირველადი კაპიტალის საზედამხედველო დაქვითვები, რომლებიც გამოწვეულია დამატებითი პირველადი კაპიტალისა და მეორადი  კაპიტალის უკმარისობით ინვესტიციების დაქვითვებისათვის </t>
  </si>
  <si>
    <t>დამატებითი პირველადი კაპიტალი საზედამხედველო კორექტირებებამდე</t>
  </si>
  <si>
    <t>ინსტრუმენტები, რომლებიც აკმაყოფილებენ დამატებითი პირველადი კაპიტალის კრიტერიუმებს</t>
  </si>
  <si>
    <t>მათ შორის, კლასიფიცირებული კაპიტალად შესაბამისი ბუღალტრული აღრიცხვის სტანდარტებით</t>
  </si>
  <si>
    <t>მათ შორის, კლასიფიცირებული ვალდებულებად შესაბამისი ბუღალტრული აღრიცხვის სტანდარტებით</t>
  </si>
  <si>
    <t>დამატებითი სახსრები ინსტრუმენტებზე, რომლებიც აკმაყოფილებენ დამატებითი პირველადი კაპიტალის კრიტერიუმებს</t>
  </si>
  <si>
    <t>დამატებითი პირველადი კაპიტალის საზედამხედველო კორექტირებები</t>
  </si>
  <si>
    <t>ინვესტიციები საკუთარ აქციებში, რომლებიც აკმაყოფილებენ დამატებითი პირველადი კაპიტალის კრიტერიუმებს</t>
  </si>
  <si>
    <t>დამატებითი პირველადი კაპიტალის ინსტრუმენტებში ჯვარედინი მფლობელობა</t>
  </si>
  <si>
    <t>მნიშვნელოვანი ინვესტიციები კომერციული ბანკების, სადაზღვევო კომპანიებისა და სხვა საფინანსო ინსტიტუტების დამატებითი პირველადი კაპიტალის ინსტრუმენტებში (რომლებიც არაა ჩვეულებრივი აქციები)</t>
  </si>
  <si>
    <t xml:space="preserve">დამატებითი პირველადი კაპიტალის საზედამხედველო დაქვითვები, რომლებიც გამოწვეულია მეორადი  კაპიტალის უკმარისობით ინვესტიციების დაქვითვებისათვის </t>
  </si>
  <si>
    <t>მეორადი კაპიტალი საზედამხედველო კორექტირებებამდე</t>
  </si>
  <si>
    <t>ინსტრუმენტები, რომლებიც აკმაყოფილებენ მეორადი კაპიტალის კრიტერიუმებს</t>
  </si>
  <si>
    <t>დამატებითი სახსრები ინსტრუმენტებზე, რომლებიც აკმაყოფილებენ მეორადი კაპიტალის კრიტერიუმებს</t>
  </si>
  <si>
    <t>საერთო რეზერვები საკრედიტო რისკის მიხედვით შეწონილი რისკის პოზიციების მაქსიმუმ 1.25%–ის ოდენობით</t>
  </si>
  <si>
    <t>მეორადი კაპიტალის საზედამხედველო კორექტირებები</t>
  </si>
  <si>
    <t>ინვესტიციები საკუთარ აქციებში, რომლებიც აკმაყოფილებენ მეორადი კაპიტალის კრიტერიუმებს</t>
  </si>
  <si>
    <t>მეორადი კაპიტალის ინსტრუმენტებში ორმხრივი მფლობელობა</t>
  </si>
  <si>
    <t>მნიშვნელოვანი ინვესტიციები კომერციული ბანკების, სადაზღვევო კომპანიებისა და სხვა საფინანსო ინსტიტუტების მეორადი კაპიტალის ინსტრუმენტებში (რომლებიც არაა ჩვეულებრივი აქციები)</t>
  </si>
  <si>
    <t>სულ</t>
  </si>
  <si>
    <t>ვადაგადაცილებული სესხები</t>
  </si>
  <si>
    <t>მაღალი საზედამხედველო რისკის კატეგორიაში შემავალი ერთეულები</t>
  </si>
  <si>
    <t>მოკლევადიანი მოთხოვნები კორპორატიული კლიენტების მიმართ</t>
  </si>
  <si>
    <t>მოთხოვნები კოლექტიური ინვესტიციების სახით</t>
  </si>
  <si>
    <t>უპირობო და პირობითი მოთხოვნები კორპორატიული კლიენტების მიმართ</t>
  </si>
  <si>
    <t>უპირობო და პირობითი საცალო მოთხოვნები</t>
  </si>
  <si>
    <t>უპირობო და პირობითი მოთხოვნები, რომლებიც უზრუნველყოფილია საცხოვრებელი ქონების იპოთეკით</t>
  </si>
  <si>
    <t>პროცენტი</t>
  </si>
  <si>
    <t>კონტრაგენტთან დაკავშირებული საკრედიტო რისკის მიხედვით შეწონილი რისკის პოზიციები</t>
  </si>
  <si>
    <t>სავალუტო კურსთან დაკავშირებული კონტრაქტები</t>
  </si>
  <si>
    <t>კონტრაქტები 1  წელზე ნაკლები ვადით</t>
  </si>
  <si>
    <t>კონტრაქტები 1–დან 2 წლამდე ვადით</t>
  </si>
  <si>
    <t>კონტრაქტები 2–დან 3 წლამდე ვადით</t>
  </si>
  <si>
    <t>კონტრაქტები 3–დან 4 წლამდე ვადით</t>
  </si>
  <si>
    <t>კონტრაქტები 4–დან 5 წლამდე ვადით</t>
  </si>
  <si>
    <t>კონტრაქტები 5 წელზე მეტი ვადით</t>
  </si>
  <si>
    <t>საპროცენტო განაკვეთთან დაკავშირებული კონტრაქტები</t>
  </si>
  <si>
    <t>რისკის პოზიციების 
ღირებულება</t>
  </si>
  <si>
    <t xml:space="preserve">ნომინალური 
ღირებულება </t>
  </si>
  <si>
    <t>საზედამხედველო კაპიტალი</t>
  </si>
  <si>
    <t>პირველადი კაპიტალი</t>
  </si>
  <si>
    <t>საპროცენტო ხარჯები</t>
  </si>
  <si>
    <t>წმინდა საკომისიო და სხვა შემოსავლები მომსახურეობის მიხედვით</t>
  </si>
  <si>
    <t>საპროცენტო შემოსავლები</t>
  </si>
  <si>
    <t>ლარებით</t>
  </si>
  <si>
    <t>უცხ.ვალუტა</t>
  </si>
  <si>
    <t>სხვა ვალდებულებები</t>
  </si>
  <si>
    <t>უცხ. ვალუტა</t>
  </si>
  <si>
    <t>საპროცენტო შემოსავლები ბანკებიდან "ნოსტრო" ანგარიშებისა და დეპოზიტების მიხედვით</t>
  </si>
  <si>
    <t>საპროცენტო შემოსავლები სესხებიდან</t>
  </si>
  <si>
    <t>ბანკთაშორისი სესხებიდან</t>
  </si>
  <si>
    <t>ვაჭრობისა და მომსახურეობის სექტორზე გაცემული სესხებიდან</t>
  </si>
  <si>
    <t>ენერგეტიკის სექტორზე გაცემული სესხებიდან</t>
  </si>
  <si>
    <t>სოფლის მეურნეობის და მეტყევეობის სექტორზე გაცემული სესხებიდან</t>
  </si>
  <si>
    <t>მშენებლობის სექტორზე გაცემული სესხებიდან</t>
  </si>
  <si>
    <t>სამთომომპოვებელ და გადამამუშავებელ სექტორზე გაცემული სესხებიდან</t>
  </si>
  <si>
    <t>ტრანსპორტისა და კავშირგაბმულობის სექტორზე გაცემული სესხებიდან</t>
  </si>
  <si>
    <t>ფიზიკურ პირებზე გაცემული სესხებიდან</t>
  </si>
  <si>
    <t>დანარჩენ სექტორზე გაცემული სესხებიდან</t>
  </si>
  <si>
    <t>შემოსავლები ჯარიმებიდან/საურავებიდან კლიენტებისათვის მიცემული სესხების მიხედვით</t>
  </si>
  <si>
    <t>საპროცენტო და დისკონტური შემოსავლები ფასიანი ქაღალდებიდან</t>
  </si>
  <si>
    <t>სხვა საპროცენტო შემოსავლები</t>
  </si>
  <si>
    <t>მთლიანი საპროცენტო შემოსავლები</t>
  </si>
  <si>
    <t>მოთხოვნამდე დეპოზიტებზე გადახდილი პროცენტები</t>
  </si>
  <si>
    <t>ვადიან დეპოზიტებზე გადახდილი პროცენტები</t>
  </si>
  <si>
    <t>ბანკის დეპოზიტებზე გადახდილი პროცენტები</t>
  </si>
  <si>
    <t>საკუთარ სავალო ფასიან ქაღალდებზე გადახდილი პროცენტები</t>
  </si>
  <si>
    <t>ნასესხებ სახსრებზე გადახდილი პროცენტები</t>
  </si>
  <si>
    <t>სხვა საპროცენტო ხარჯები</t>
  </si>
  <si>
    <t>მთლიანი საპროცენტო ხარჯები</t>
  </si>
  <si>
    <t>წმინდა საპროცენტო შემოსავალი</t>
  </si>
  <si>
    <t>არასაპროცენტო შემოსავლები</t>
  </si>
  <si>
    <t xml:space="preserve"> საკომისიო და სხვა შემოსავლები გაწეული მომსახურეობის მიხედვით</t>
  </si>
  <si>
    <t xml:space="preserve"> საკომისიო და სხვა ხარჯები მიღებული მომსახურეობის მიხედვით</t>
  </si>
  <si>
    <t>მიღებული დივიდენდები</t>
  </si>
  <si>
    <t>მოგება (ზარალი) დილინგური ფასიანი ქაღალდებიდან</t>
  </si>
  <si>
    <t>მოგება (ზარალი) საინვესტიციო ფასიანი ქაღალდებიდან</t>
  </si>
  <si>
    <t>მოგება (ზარალი) ვალუტის ყიდვა–გაყიდვის ოპერაციებიდან</t>
  </si>
  <si>
    <t>მოგება (ზარალი) სავალუტო სახსრების გადაფასებიდან</t>
  </si>
  <si>
    <t>მოგება (ზარალი) ქონების გაყიდვიდან</t>
  </si>
  <si>
    <t>სხვა საბანკო ოპერაციებიდან მიღებული არასაპროცენტო შემოსავლები</t>
  </si>
  <si>
    <t>სხვა არასაპროცენტო შემოსავლები</t>
  </si>
  <si>
    <t>მთლიანი არასაპროცენტო შემოსავლები</t>
  </si>
  <si>
    <t>არასაპროცენტო ხარჯები</t>
  </si>
  <si>
    <t>სხვა საბანკო ოპერაციების მიხედვით გაწეული არასაპროცენტო ხარჯები</t>
  </si>
  <si>
    <t>ბანკის განვითარების, საკონსულტაციო და მარკეტინგის ხარჯები</t>
  </si>
  <si>
    <t>ბანკის პერსონალის ხარჯები</t>
  </si>
  <si>
    <t>ცვეთისა და ამორტიზაციის ხარჯები</t>
  </si>
  <si>
    <t>სხვა არასაპროცენტო ხარჯები</t>
  </si>
  <si>
    <t>მთლიანი არასაპროცენტო ხარჯები</t>
  </si>
  <si>
    <t>წმინდა არასაპროცენტო შემოსავალი</t>
  </si>
  <si>
    <t>წმინდა მოგება დარეზერვებამდე</t>
  </si>
  <si>
    <t>ზარალი სესხების შესაძლო დანაკარგების მიხედვით</t>
  </si>
  <si>
    <t>ზარალი ინვესტიციების და ფასიანი ქაღალდების გაუფასურების შესაძლო დანაკარგების მიხედვით</t>
  </si>
  <si>
    <t>ზარალი სხვა აქტივების შესაძლო დანაკარგების მიხედვით</t>
  </si>
  <si>
    <t>მთლიანი ზარალი აქტივების შესაძლო დანაკარგების მიხედვით</t>
  </si>
  <si>
    <t>მოგების გადასახადი</t>
  </si>
  <si>
    <t>მოგება გადასახადის გადახდის შემდეგ</t>
  </si>
  <si>
    <t>გაუთვალისწინებელი შემოსავლები (ხარჯები)</t>
  </si>
  <si>
    <t>წმინდა მოგება</t>
  </si>
  <si>
    <t>ინფორმაცია ბანკის სამეთვალყურეო საბჭოს, დირექტორატის და აქციონერთა შესახებ</t>
  </si>
  <si>
    <t>სამეთვალყურეო საბჭოს შემადგენლობა</t>
  </si>
  <si>
    <t>დირექტორთა საბჭოს შემადგენლობა</t>
  </si>
  <si>
    <t>საწესდებო კაპიტალის 1% და მეტი წილის მფლობელი აქციონერების ჩამონათვალი წილების მითითებით</t>
  </si>
  <si>
    <t>აქტივები</t>
  </si>
  <si>
    <t>ნაღდი ფული</t>
  </si>
  <si>
    <t>ფულადი სახსრები საქართველოს ეროვნულ ბანკში</t>
  </si>
  <si>
    <t>ფულადი სახსრები სხვა ბანკებში</t>
  </si>
  <si>
    <t>საინვესტიციო ფასიანი ქაღალდები</t>
  </si>
  <si>
    <t>მთლიანი სესხები</t>
  </si>
  <si>
    <t>მინუს: სესხების შესაძლო დანაკარგების რეზერვი</t>
  </si>
  <si>
    <t>წმინდა სესხები</t>
  </si>
  <si>
    <t>დარიცხული მისაღები პროცენტები და დივიდენდები</t>
  </si>
  <si>
    <t>დასაკუთრებული უძრავი და მოძრავი ქონება</t>
  </si>
  <si>
    <t>ინვესტიციები საწესდებო კაპიტალში</t>
  </si>
  <si>
    <t>ძირითადი საშუალებები და არამატერიალური აქტივები</t>
  </si>
  <si>
    <t>სხვა აქტივები</t>
  </si>
  <si>
    <t>მთლიანი აქტივები</t>
  </si>
  <si>
    <t>ბანკების დეპოზიტები</t>
  </si>
  <si>
    <t>მიმდინარე დეპოზიტები (ანგარიშები)</t>
  </si>
  <si>
    <t>მოთხოვნამდე დეპოზიტები</t>
  </si>
  <si>
    <t>ვადიანი დეპოზიტები</t>
  </si>
  <si>
    <t>საკუთარი სავალო ფასიანი ქაღალდები</t>
  </si>
  <si>
    <t>ნასესხები სახსრები</t>
  </si>
  <si>
    <t>დარიცხული გადასახდელი პროცენტები და დივიდენდები</t>
  </si>
  <si>
    <t>სუბორდინირებული ვალდებულებები</t>
  </si>
  <si>
    <t>მთლიანი ვალდებულებები</t>
  </si>
  <si>
    <t>ჩვეულებრივი აქციები</t>
  </si>
  <si>
    <t>პრივილეგირებული აქციები</t>
  </si>
  <si>
    <t>მინუს: გამოსყიდული აქციები</t>
  </si>
  <si>
    <t>საემისიო კაპიტალი</t>
  </si>
  <si>
    <t>საერთო რეზერვები</t>
  </si>
  <si>
    <t>გაუნაწილებელი მოგება</t>
  </si>
  <si>
    <t>სულ სააქციო კაპიტალი</t>
  </si>
  <si>
    <t>ვალდებულებები</t>
  </si>
  <si>
    <t>სააქციო კაპიტალი</t>
  </si>
  <si>
    <t>ფასიანი ქაღალდები დილინგური ოპერაციებისათვის</t>
  </si>
  <si>
    <t>საზედამხედველო კაპიტალი (მოცულობა, ლარი)</t>
  </si>
  <si>
    <t>რისკის მიხედვით შეწონილი რისკის პოზიციები</t>
  </si>
  <si>
    <t>ბანკი:</t>
  </si>
  <si>
    <t>თარიღი:</t>
  </si>
  <si>
    <t>ბაზელ III-ზე დაფუძნებული ჩარჩოს მიხედვით</t>
  </si>
  <si>
    <t>საოპერაციო რისკის მიხედვით შეწონილი რისკის პოზიციები</t>
  </si>
  <si>
    <t>საკრედიტო რისკი მიხედვით შეწონილი რისკის პოზიციები</t>
  </si>
  <si>
    <t>საბაზრო რისკის მიხედვით შეწონილი რისკის პოზიციები</t>
  </si>
  <si>
    <t>საანგარიშგებო პერიოდი</t>
  </si>
  <si>
    <t>წინა წლის შესაბამისი პერიოდი</t>
  </si>
  <si>
    <t>აქტივების გადაფასების რეზერვები</t>
  </si>
  <si>
    <t>მთლიანი ვალდებულებები და სააქციო კაპიტალი</t>
  </si>
  <si>
    <t>კრედიტის დაფინანსებული უზრუნველყოფა</t>
  </si>
  <si>
    <t>კრედიტის დაუფინანსებელი უზრუნველყოფა</t>
  </si>
  <si>
    <t>სულ საკრედიტო რისკის მიტიგაცია</t>
  </si>
  <si>
    <t>საბალანსო ელემენტების ერთმანეთთან ურთიერთგაქვითვა</t>
  </si>
  <si>
    <t>სადეპოზიტო ანგარიშზე განთავსებული ფულადი სახსრები ან ფულთან გათანაბრებული ფინანსური ინსტრუმენტები</t>
  </si>
  <si>
    <t>ცენტრალური მთავრობებისა და ცენტრალური ბანკების, რეგიონული მთავრობებისა და ადგილობრივი თვითმმართველობების, საჯარო დაწესებულებების, მრავალმხრივი განვითარების ბანკებისა და საერთაშორისო ორგანიზაციების მიერ გამოშვებული სავალო ფასიანი ქაღალდები</t>
  </si>
  <si>
    <t>სხვა დაწესებულებების მიერ გამოშვებული სავალო ფასიანი ქაღალდები, რომლის საკრედიტო ხარისხი კორპორატიული კლიენტების მიმართ რისკის პოზიციების სებ–ის მიერ დადგენილი შეწონვის წესით შეესაბამება მე-3 ან უკეთეს ბიჯს</t>
  </si>
  <si>
    <t>მოკლევადიანი საკრედიტო შეფასების მქონე სავალო ფასიანი ქაღალდები, რომლის საკრედიტო ხარისხი მოკლევადიანი რისკის პოზიციების შეწონვის სებ–ის მიერ დადგენილი წესით შეესაბამება მე-3 ან უკეთეს ბიჯს</t>
  </si>
  <si>
    <t>წილი კაპიტალში ან კონვერტირებადი ობლიგაციები, რომლებიც შედის მთავარ ინდექსში</t>
  </si>
  <si>
    <t>კომერციული ბანკების მიერ გამოშვებული საკრედიტო შეფასების არ მქონე სავალო ფასიანი ქაღალდები</t>
  </si>
  <si>
    <t xml:space="preserve">წილი კოლექტიურ საინვესტიციო სქემებში </t>
  </si>
  <si>
    <t>ცენტრალური მთავრობებისა და ცენტრალური ბანკების უზრუნველყოფა</t>
  </si>
  <si>
    <t>რეგიონული მთავრობებისა და ადგილობრივი თვითმმართველობების უზრუნველყოფა</t>
  </si>
  <si>
    <t>მრავალმხრივი განვითარების ბანკების უზრუნველყოფა</t>
  </si>
  <si>
    <t>საერთაშორისო ორგანიზაციების უზრუნველყოფა</t>
  </si>
  <si>
    <t>საჯარო დაწესებულებების უზრუნველყოფა</t>
  </si>
  <si>
    <t>კომერციული ბანკების უზრუნველყოფა</t>
  </si>
  <si>
    <t>სხვა კორპორატიული პირების უზრუნველყოფა, რომელთა საკრედიტო ხარისხი კორპორატიული კლიენტების მიმართ რისკის პოზიციების სებ–ის მიერ დადგენილი შეწონვის წესით შეესაბამება მე-2 ან უკეთეს ბიჯს</t>
  </si>
  <si>
    <t>უპირობო და პირობითი მოთხოვნები ცენტრალური მთავრობებისა და ცენტრალური ბანკების მიმართ</t>
  </si>
  <si>
    <t>უპირობო და პირობითი მოთხოვნები რეგიონული მთავრობებისა და ადგილობრივი თვითმმართველობების მიმართ</t>
  </si>
  <si>
    <t>უპირობო და პირობითი მოთხოვნები საჯარო დაწესებულებების მიმართ</t>
  </si>
  <si>
    <t>უპირობო და პირობითი მოთხოვნები მრავალმხრივი განვითარების ბანკების მიმართ</t>
  </si>
  <si>
    <t>უპირობო და პირობითი მოთხოვნები საერთაშორისო ორგანიზაციების მიმართ</t>
  </si>
  <si>
    <t>უპირობო და პირობითი მოთხოვნები კომერციული ბანკების მიმართ</t>
  </si>
  <si>
    <t>მოგება - ზარალის ანგარიშგება</t>
  </si>
  <si>
    <t>ძირითადი მაჩვენებლები</t>
  </si>
  <si>
    <t>წმინდა საპროცენტო მარჟა</t>
  </si>
  <si>
    <t xml:space="preserve">   </t>
  </si>
  <si>
    <t xml:space="preserve">წმინდა სესხები </t>
  </si>
  <si>
    <t xml:space="preserve">ფულადი სახსრები სხვა ბანკებში </t>
  </si>
  <si>
    <t>ელემენტი, რომელზეც არ ვრცელდება კაპიტალის მოთხოვნა ან ექვემდებარება კაპიტალიდან დაქვითვას</t>
  </si>
  <si>
    <t xml:space="preserve"> საბალანსო ღირებულებები </t>
  </si>
  <si>
    <t>საბალანსო ღირებულებები ადგილობრივი ბუღალტრული აღრიცხვის წესების მიხედვით (ინდივიდუალური ფინანსური ანგარიშგება)</t>
  </si>
  <si>
    <t xml:space="preserve">სტანდარტიზებული საზედამხედველო ანგარიშგების საბალანსო ელემენტები </t>
  </si>
  <si>
    <t xml:space="preserve">    მინუს: გამოსყიდული აქციები</t>
  </si>
  <si>
    <t>მათ შორის არამატერიალური აქტივები</t>
  </si>
  <si>
    <t xml:space="preserve">საბალანსო ღირებულება ინდივიდუალურ ფინანსურ ანგარიშგებებში ადგილობრივი ბუღალტრული აღრიცხვის სტანდარტების მიხედვით </t>
  </si>
  <si>
    <t>g</t>
  </si>
  <si>
    <t>h</t>
  </si>
  <si>
    <t>i</t>
  </si>
  <si>
    <t>j</t>
  </si>
  <si>
    <t>k</t>
  </si>
  <si>
    <t>l</t>
  </si>
  <si>
    <t xml:space="preserve"> საბალანსო უწყისი</t>
  </si>
  <si>
    <t>ბალანსგარეშე ანგარიშგების უწყისი</t>
  </si>
  <si>
    <t>საკრედიტო რისკის მიტიგაცია</t>
  </si>
  <si>
    <t>ოქროს სტანდარტული ზოდი ან მისი ექვივალენტი</t>
  </si>
  <si>
    <t>სხვა ერთეულები</t>
  </si>
  <si>
    <t>საკრედიტო რისკის მიხედვით შეწონილი რისკის პოზიციები</t>
  </si>
  <si>
    <t>საკრედიტო რისკის მიხედვით შეწონილი რისკის პოზიციები საკრედიტო რისკის მიტიგაციამდე</t>
  </si>
  <si>
    <t>1.1.1</t>
  </si>
  <si>
    <t>სულ რისკის მიხედვით შეწონილი რისკის პოზიციები</t>
  </si>
  <si>
    <t>პილარ 3-ის კვარტალური ანგარიშგება</t>
  </si>
  <si>
    <t>ბანკის სრული დასახელება</t>
  </si>
  <si>
    <t>ბანკის სამეთვალყურეო საბჭოს თავმჯდომარე</t>
  </si>
  <si>
    <t>ბანკის გენერალური დირექტორი</t>
  </si>
  <si>
    <t>ბანკის ვებ-გვერდი</t>
  </si>
  <si>
    <t>სარჩევი</t>
  </si>
  <si>
    <t>საბალანსო უწყისი</t>
  </si>
  <si>
    <t>მოგება-ზარალის ანგარიშგება</t>
  </si>
  <si>
    <t xml:space="preserve">ბალანსგარეშე ანგარიშების უწყისი </t>
  </si>
  <si>
    <t>აქტივებსა და საკრედიტო რისკის მიხედვით შეწონვას დაქვემდებარებულ საბალანსო ელემენტებს შორის კავშირები</t>
  </si>
  <si>
    <t>კაპიტალის ადეკვატურობის მიზნებისთვის გაუფასურებასთან დაკავშირებული საზედამხედველო კორექტირებების ეფექტი</t>
  </si>
  <si>
    <t>სულ საკრედიტო რისკის მიხედვით შეწონვას დაქვემდებარებული რისკის პოზიციები</t>
  </si>
  <si>
    <t>საბალანსო ელემენტების ღირებულებასა და  საკრედიტო რისკის მიხედვით შეწონვას დაქვემდებარებულ რისკის პოზიციებს შორის განსხვავებები</t>
  </si>
  <si>
    <t>საკრედიტო რისკის მიხედვით შეწონვას დაქვემდებარებული გარესაბალანსო ელემენტების ნომინალური ღირებულება</t>
  </si>
  <si>
    <t>კონტრაგენტთან დაკავშირებული საკრედიტო რისკის მიხედვით  შეწონვას დაქვემდებარებული გარესაბალანსო ელემენტების ნომინალური ღირებულება</t>
  </si>
  <si>
    <t>საბალანსო უწყისისა და საზედამხედველო კაპიტალის ელემენტებს შორის კავშირები</t>
  </si>
  <si>
    <t>კავშირი Capital-ის ცხრილთან</t>
  </si>
  <si>
    <t>ძირითადი საშუალებების საექსპლუატაციო ხარჯები</t>
  </si>
  <si>
    <t>მოგება გადასახადის გადახდამდე და გაუთვალისწინებელ შემოსავალ–ხარჯებამდე</t>
  </si>
  <si>
    <t>ბანკის ბენეფიციარების ჩამონათვალი, რომლებიც პირდაპირ და არაპირდაპირ ფლობენ აქციების 5%–ს ან მეტს წილების მითითებით</t>
  </si>
  <si>
    <t>საკრედიტო რისკის მიხედვით შეწონვასთან დაკავშირებული გარესაბალანსო ელემენტების საკრედიტო კონვერსიის ფაქტორის ეფექტი</t>
  </si>
  <si>
    <t>კონტრაგენტთან დაკავშირებული საკრედიტო რისკის მიხედვით შეწონვასთან დაკავშირებული გარესაბალანსო ელემენტების საკრედიტო კონვერსიის ფაქტორის ეფექტი (ცხრილი CCR)</t>
  </si>
  <si>
    <t xml:space="preserve">         გაცემული გარანტიები</t>
  </si>
  <si>
    <t xml:space="preserve">         აკრედიტივები</t>
  </si>
  <si>
    <t xml:space="preserve">         კლიენტების მიერ აუთვისებელი ნაშთები</t>
  </si>
  <si>
    <t xml:space="preserve">         სხვა პირობითი ვალდებულებები</t>
  </si>
  <si>
    <t>ბანკის მიმართ არსებული მოთხოვნის უზრუნველყოფის მიზნით მიღებული გარანტიები</t>
  </si>
  <si>
    <t>ბანკის მიმართ არსებული მოთხოვნის უზრუნველყოფის მიზნით დატვირთული ბანკის აქტივები</t>
  </si>
  <si>
    <t xml:space="preserve">         ბანკის ფინანსური აქტივები</t>
  </si>
  <si>
    <t xml:space="preserve">         ბანკის არაფინანსური აქტივები</t>
  </si>
  <si>
    <t>ბანკის მოთხოვნის უზრუნველყოფის მიზნით მიღებული გარანტიები</t>
  </si>
  <si>
    <t xml:space="preserve">         თავდებობა, სოლიდარული პასუხისმგებლობა </t>
  </si>
  <si>
    <t xml:space="preserve">         გარანტია </t>
  </si>
  <si>
    <t>მოთხოვნის უზრუნველყოფის მიზნით ბანკის სასარგებლოდ დატვირთული აქტივები</t>
  </si>
  <si>
    <t xml:space="preserve">         ფულადი სახსრები</t>
  </si>
  <si>
    <t xml:space="preserve">         ძვირფასი ლითონები და ქვები </t>
  </si>
  <si>
    <t xml:space="preserve">         უძრავი ქონება</t>
  </si>
  <si>
    <t>5.3.1</t>
  </si>
  <si>
    <t xml:space="preserve">                     საცხოვრებელი</t>
  </si>
  <si>
    <t>5.3.2</t>
  </si>
  <si>
    <t xml:space="preserve">                     კომერციული</t>
  </si>
  <si>
    <t>5.3.3</t>
  </si>
  <si>
    <t xml:space="preserve">                        კომპლექსური ტიპის უძრავი ქონება</t>
  </si>
  <si>
    <t>5.3.4</t>
  </si>
  <si>
    <t xml:space="preserve">                    მიწის ნაკვეთები (შენობა ნაგებობების გარეშე)</t>
  </si>
  <si>
    <t>5.3.5</t>
  </si>
  <si>
    <t xml:space="preserve">                    სხვა</t>
  </si>
  <si>
    <t xml:space="preserve">         მოძრავი ქონება</t>
  </si>
  <si>
    <t xml:space="preserve">         წილის გირავნობა</t>
  </si>
  <si>
    <t xml:space="preserve">         ფასიანი ქაღალდები</t>
  </si>
  <si>
    <t xml:space="preserve">         სხვა </t>
  </si>
  <si>
    <t>წარმოებული ფინანსური ინსტრუმენტები</t>
  </si>
  <si>
    <t xml:space="preserve">          სავალუტო კურსთან დაკავშირებული კონტრაქტების (გარდა ოფციონებისა) ფარგლებში გასაცები თანხები</t>
  </si>
  <si>
    <t xml:space="preserve">          საპროცენტო განაკვეთთან დაკავშირებული კონტრაქტების (გარდა ოფციონებისა) ძირითადი თანხა </t>
  </si>
  <si>
    <t xml:space="preserve">          გაყიდული ოფციონები</t>
  </si>
  <si>
    <t xml:space="preserve">          ნაყიდი ოფციონები</t>
  </si>
  <si>
    <t xml:space="preserve">          სხვა წარმოებული ინსტრუმენტების ფარგლებში ბანკის პოტენციური მოთხოვნის ნომინალური ღირებულება</t>
  </si>
  <si>
    <t xml:space="preserve">          სხვა წარმოებული ინსტრუმენტების ფარგლებში ბანკის მიმართ პოტენციური მოთხოვნის ნომინალური ღირებულება</t>
  </si>
  <si>
    <t>ბანკის ბალანსზე აუღიარებელი საკრედიტო მოთხოვნები</t>
  </si>
  <si>
    <t xml:space="preserve">          ბოლო 3 თვის განმავალობაში ბალანსიდან ჩამოწერილი საკრედიტო მოთხოვნების ძირი თანხა</t>
  </si>
  <si>
    <t xml:space="preserve">          ბოლო 3 თვის განმავალობაში ბალანსზე აუღიარებელი და ბალანსიდან ჩამოწერილი მისაღები პროცენტები და ჯარიმები</t>
  </si>
  <si>
    <t xml:space="preserve">          ბოლო 5 წლის განმავლობაში (ბოლო 3 თვის ჩათვლით) ბალანსიდან ჩამოწერილი საკრედიტო მოთხოვნების ძირი თანხა</t>
  </si>
  <si>
    <t xml:space="preserve">          ბოლო 5 წლის განმავლობაში (ბოლო 3 თვის ჩათვლით) ბალანსიდან ჩამოწერილი და ბალანსზე აუღიარებელი მისაღები პროცენტები და ჯარიმები</t>
  </si>
  <si>
    <t>შეუქცევადი საოპერაციო იჯარა</t>
  </si>
  <si>
    <t xml:space="preserve">          ვადის გარეშე ხელშეკრულების ფარგლებში</t>
  </si>
  <si>
    <t xml:space="preserve">          1 წლამდე ვადით</t>
  </si>
  <si>
    <t xml:space="preserve">          1-დან 2 წლამდე ვადით</t>
  </si>
  <si>
    <t xml:space="preserve">          2-დან 3 წლამდე ვადით</t>
  </si>
  <si>
    <t xml:space="preserve">          3-დან 4 წლამდე ვადით</t>
  </si>
  <si>
    <t xml:space="preserve">          4-დან 5 წლამდე ვადით</t>
  </si>
  <si>
    <t xml:space="preserve">          5 წელზე მეტი ვადით</t>
  </si>
  <si>
    <t>კაპიტალური დანახარჯების პოტენციური სახელშეკრულებო ვალდებულება</t>
  </si>
  <si>
    <t>მათ შორის: ზღვრული დაქვითვის მეთოდს დაქვემდებარებული რისკის პოზიციები, რომლებიც არ იქვითება კაპიტალიდან (რომლებიც იწონება 250%-ში)</t>
  </si>
  <si>
    <t>ცხრილი N</t>
  </si>
  <si>
    <t>ცხრილი 1</t>
  </si>
  <si>
    <t>ცხრილი 2</t>
  </si>
  <si>
    <t>ცხრილი 3</t>
  </si>
  <si>
    <t>ცხრილი 4</t>
  </si>
  <si>
    <t>ცხრილი 5</t>
  </si>
  <si>
    <t>ცხრილი 6</t>
  </si>
  <si>
    <t>ცხრილი 7</t>
  </si>
  <si>
    <t>ცხრილი 8</t>
  </si>
  <si>
    <t>ცხრილი 9</t>
  </si>
  <si>
    <t>ცხრილი 10</t>
  </si>
  <si>
    <t>ცხრილი 11</t>
  </si>
  <si>
    <t>ცხრილი 12</t>
  </si>
  <si>
    <t>ცხრილი 13</t>
  </si>
  <si>
    <t>ცხრილი 15</t>
  </si>
  <si>
    <t>საბალანსე ელემენტების ჯამური ნომინალური ღირებულება საკრედიტო რისკის მიხედვით შეწონვის მიზნებისთვის კორექტირებებამდე</t>
  </si>
  <si>
    <t>საბალანსო და არასაბალანსო ელემენტების ჯამური ნომინალური ღირებულება საკრედიტო რისკის მიხედვით შეწონვის მიზნებისთვის კორექტირებებამდე</t>
  </si>
  <si>
    <t>ცხრილი 9 (Capital), N10</t>
  </si>
  <si>
    <t>საბალანსო</t>
  </si>
  <si>
    <t>გარესაბალანსო</t>
  </si>
  <si>
    <t>m</t>
  </si>
  <si>
    <t>n</t>
  </si>
  <si>
    <t>o</t>
  </si>
  <si>
    <t>p</t>
  </si>
  <si>
    <t>q</t>
  </si>
  <si>
    <t xml:space="preserve">                                                                                                                                           რისკის წონები
აქტივების კლასები</t>
  </si>
  <si>
    <t>კომერციული ბანკების, რეგიონული მთავრობებისა და ადგილობრივი თვითმმართველობების, საჯარო დაწესებულებებისა და მრავალმხრივი განვითარების ბანკების მიერ გამოშვებული სავალო ფასიანი ქაღალდები</t>
  </si>
  <si>
    <t>საბალანსო ელემენტები - რისკის პოზიციების ღირებულება</t>
  </si>
  <si>
    <t xml:space="preserve">გარესაბალანსო ელემენტები კონვერსიის ფაქტორის გათვალისწინებით </t>
  </si>
  <si>
    <t>რისკის მიხედვით შეწონილი აქტივების სიმკვრივე* f=e/(a+c)</t>
  </si>
  <si>
    <t>გარესაბალანსო ელემენტები ნომინალური ღირებულება</t>
  </si>
  <si>
    <t>სულ გარესაბალანსო ელემენტების საკრედიტო მიტიგაცია</t>
  </si>
  <si>
    <t>სულ საბალანსო ელემენტების საკრედიტო მიტიგაცია</t>
  </si>
  <si>
    <t>საკრედიტო რისკის მიხედვით შეწონილი რისკის პოზიციები 
(საბალანსო და კრედიტ კონვერსიის ფაქტორის გათვალისწინებით გარესაბალანსო ელემენტები)</t>
  </si>
  <si>
    <t>საკრედიტო რისკის მიტიგაცია 
(საბალანსო და გარესაბალანსო ელემენტები)</t>
  </si>
  <si>
    <t>სტანდარტიზებული მიდგომა - საკრედიტო რისკის მიტიგაცია</t>
  </si>
  <si>
    <t>სტანდარტიზებული მიდგომა - საკრედიტო რისკის მიტიგაციის ეფექტი</t>
  </si>
  <si>
    <t xml:space="preserve">გარესაბალანსო ელემენტები </t>
  </si>
  <si>
    <t>რისკის მიხედვით შეწონილი აქტივები საკრედიტო რისკის მიტიგაციამდე</t>
  </si>
  <si>
    <t>რისკის მიხედვით შეწონილი აქტივები საკრედიტო რისკის მიტიგაციის ეფექტის გათვალისწინებით</t>
  </si>
  <si>
    <t>პირობითი და სახელშეკრულებო ვალდებულებები</t>
  </si>
  <si>
    <t xml:space="preserve">          სავალუტო კურსთან დაკავშირებული კონტრაქტების (გარდა ოფციონებისა) ფარგლებში მისაღები თანხები</t>
  </si>
  <si>
    <t>საკრედიტო რისკის მიხედვით შეწონვას დაქვემდებარებული საბალანსო ელემენტების ჯამური ღირებულება კორექტირებებამდე</t>
  </si>
  <si>
    <t>6.2.1</t>
  </si>
  <si>
    <t>მათ შორის სესხების შესაძლო დანაკარგების საერთო რეზერვი</t>
  </si>
  <si>
    <t>ბანკის დირექტორატი ადასტურებს მოცემულ პილარ 3-ის ანგარიშგებაში ასახული ყველა მონაცემისა და ინფორმაციის უტყუარობასა და სიზუსტეს. ანგარიშგება მომზადებულია სამეთვალყურეო საბჭოსთან შეთანხმებული შიდა კონტროლის პროცესების სრული დაცვით, წინამდებარე ანგარიშგება აკმაყოფილებს საქართველოს ეროვნული ბანკის პრეზიდენტის 2017 წლის აპრილის N92/04 ბრძანებით დამტკიცებული "კომერციული ბანკების მიერ პილარ 3-ის ფარგლებში ინფორმაციის გამჟღავნების  წესის" მოთხოვნებსა და საქართველოს ეროვნული ბანკის მიერ დადგენილ სხვა წესებსა და ნორმებს.</t>
  </si>
  <si>
    <t>მაღალი ხარისხის ლიკვიდური აქტივები</t>
  </si>
  <si>
    <t>გადინება</t>
  </si>
  <si>
    <t>ფიზიკური პირების დეპოზიტები</t>
  </si>
  <si>
    <t>არაუზრუნველყოფილი საბითუმო დაფინანსება</t>
  </si>
  <si>
    <t>უზრუნველყოფილი დაფინანსება</t>
  </si>
  <si>
    <t>ბალანსგარეშე ვალდებულებები და წარმოებული ფინანსური ინსტრუმენტების წმინდა მოკლე პოზიცია</t>
  </si>
  <si>
    <t>სხვა გადინება</t>
  </si>
  <si>
    <t>ფულის მთლიანი გადინება</t>
  </si>
  <si>
    <t>შემოდინება</t>
  </si>
  <si>
    <t>უკურეპო ოპერაციები და ფასიანი ქაღალდების სესხება</t>
  </si>
  <si>
    <t>სხვა შემოდინება კონტრაგენტებიდან</t>
  </si>
  <si>
    <t>ფულის სხვა შემოდინება</t>
  </si>
  <si>
    <t>ფულის მთლიანი შემოდინება</t>
  </si>
  <si>
    <t>მთლიანი თანხა სებ-ის მეთოდოლოგიით (ლიმიტების გათვალისწინებით)</t>
  </si>
  <si>
    <t>მთლიანი თანხა ბაზელის მეთოდოლოგიით (ლიმიტების გათვალისწინებით)</t>
  </si>
  <si>
    <t>ფულის წმინდა გადინება</t>
  </si>
  <si>
    <t>ლიკვიდობის გადაფარვის კოეფიციენტი (%)</t>
  </si>
  <si>
    <t>მაღალი ხარისხის ლიკვიდური აქტივები (სულ)</t>
  </si>
  <si>
    <t>ფულის წმინდა გადინება (სულ)</t>
  </si>
  <si>
    <t>სხვა საკონტრაქტო გადინება</t>
  </si>
  <si>
    <t>ლიკვიდობის გადაფარვის კოეფიციენტი</t>
  </si>
  <si>
    <t>ცხრილი 14</t>
  </si>
  <si>
    <t xml:space="preserve">საკრედიტო რისკით შეწონვას დაქვემდებარებული საბალანსო ელემენტების ნომინალური ღირებულება </t>
  </si>
  <si>
    <t>*** სებ-ის მეთოდოლოგიით გაანგარიშებული კოეფიციენტები, რომელიც ბაზელის მეთოდოლოგიისგან განსხვავებით, უფრო მეტადაა კონცენტრირებული ლოკალურ რისკებზე.
იხილეთ ცხრილი 14. LCR. აღნიშნული წარმოადგენს კომერციული ბანკებისათვის სავალდებულოდ დასაცავ მოთხოვნას, ხოლო ბაზელის მეთოდოლოგიით დათვლილი მონაცემები წარმოდგენილია საილუსტრაციო მიზნებისათვის.</t>
  </si>
  <si>
    <t>ლიკვიდობის გადაფარვის კოეფიციენტი ***</t>
  </si>
  <si>
    <t>ცხრილი 9.1</t>
  </si>
  <si>
    <t>კაპიტალის ადეკვატურობის მოთხოვნები</t>
  </si>
  <si>
    <t>მინიმალური მოთხოვნები</t>
  </si>
  <si>
    <t>კოეფიციენტი</t>
  </si>
  <si>
    <t>თანხა (ლარი)</t>
  </si>
  <si>
    <t>პილარ 1-ის მოთხოვნები</t>
  </si>
  <si>
    <t>1.1</t>
  </si>
  <si>
    <t>ძირითადი პირველადი კაპიტალის მინიმალური მოთხოვნა</t>
  </si>
  <si>
    <t>1.2</t>
  </si>
  <si>
    <t>პირველადი კაპიტალის მინიმალური მოთხოვნა</t>
  </si>
  <si>
    <t>1.3</t>
  </si>
  <si>
    <t>საზედამხედველო კაპიტალის მინიმალური მოთხოვნა</t>
  </si>
  <si>
    <t>2</t>
  </si>
  <si>
    <t>კომბინირებული ბუფერი</t>
  </si>
  <si>
    <t>2.1</t>
  </si>
  <si>
    <t>2.2</t>
  </si>
  <si>
    <t>კონტრციკლური ბუფერი</t>
  </si>
  <si>
    <t>2.3</t>
  </si>
  <si>
    <t>სისტემური რისკის ბუფერი</t>
  </si>
  <si>
    <t>3</t>
  </si>
  <si>
    <t>6</t>
  </si>
  <si>
    <t>9.1</t>
  </si>
  <si>
    <t>3.1</t>
  </si>
  <si>
    <t>3.2</t>
  </si>
  <si>
    <t>3.3</t>
  </si>
  <si>
    <t>პილარ 2-ის მოთხოვნა პირველად კაპიტალზე</t>
  </si>
  <si>
    <t>* სებ-ის მეთოდოლოგიით გაანგარიშებული კოეფიციენტები წარმოადგენს კომერციული ბანკებისათვის სავალდებულოდ დასაცავ მოთხოვნას, ხოლო ბაზელის მეთოდოლოგიით დათვლილი მონაცემები წარმოდგენილია საილუსტრაციო მიზნებისათვის.</t>
  </si>
  <si>
    <t>შეუწონავი მონაცემები (დღიური საშუალო)</t>
  </si>
  <si>
    <t>სებ-ის მეთოდოლოგიით* შეწონილი მონაცემები (დღიური საშუალო)</t>
  </si>
  <si>
    <t>ბაზელის მეთოდოლოგიით შეწონილი მონაცემები (დღიური საშუალო)</t>
  </si>
  <si>
    <t>ლევერიჯის კოეფიციენტი</t>
  </si>
  <si>
    <t xml:space="preserve">საბალანსო ელემენტები </t>
  </si>
  <si>
    <t>(პირველადი კაპიტალიდან დაქვითული ელემენტები)</t>
  </si>
  <si>
    <t xml:space="preserve">სულ საბალანსო ელემენტები </t>
  </si>
  <si>
    <t>წარმოებული ინსტრუმენტები</t>
  </si>
  <si>
    <t xml:space="preserve">წარმოებული ინსტრუმენტები ჩანაცვლების ღირებულება </t>
  </si>
  <si>
    <t>მოსალოდნელი საკრედიტო რისკის პოზიციები</t>
  </si>
  <si>
    <t>EU-5a</t>
  </si>
  <si>
    <t>კაპიტალის ადეკვატურობის 50-ე მუხლით განსაზღვრული რისკის პოზიციები</t>
  </si>
  <si>
    <t xml:space="preserve">წარმოებული ინსტრუმენტების სანაცვლოდ მიღებული უზრუნველყოფების ღირებულება  </t>
  </si>
  <si>
    <t>(მოთხოვნად აღიარებული გადახდილი ვარიაციის მარჟის თანხის დაქვითვა)</t>
  </si>
  <si>
    <t>(ფინანსურ შუამავლობასთან დაკავშირებული რისკის პოზიციების დაქვითვა)</t>
  </si>
  <si>
    <t>გაყიდული კრედიტის წარმოებული ინსტრუმენტების კორექტირებული ეფექტური ნომინალური ღირებულება</t>
  </si>
  <si>
    <t>(ეფექტური ნომინალური ღირებულების დაქვითვები)</t>
  </si>
  <si>
    <t>სულ წარმოებული ინსტრუმენტები</t>
  </si>
  <si>
    <t>ფასიანი ქაღალდებით დაფინანსებული ტრანზაქციები</t>
  </si>
  <si>
    <t xml:space="preserve">ფასიანი ქაღალდებით დაფინანსებული ტრანზაქციების მთლიანი სააღრიცხვო ღირებულება </t>
  </si>
  <si>
    <t>(მისაღები და გადასახდელი თანხების ურთიერთგაქვითვა)</t>
  </si>
  <si>
    <t xml:space="preserve">კონტრაჰენტის საკრედიტო რისკთან დაკავშირებული დამატებითი ღირებულება </t>
  </si>
  <si>
    <t>EU-14a</t>
  </si>
  <si>
    <t>განსხვავებული მიდგომა კონტრაგენტის საკრედიტო რისკის მიმართ ფასიანი ქაღალდებით დაფინანსებული ტრანზაქციებისთვის</t>
  </si>
  <si>
    <t>საშუამავლო ტრანზაქციები</t>
  </si>
  <si>
    <t>EU-15a</t>
  </si>
  <si>
    <t>(საშუამავლო ტრანზაქციების დაქვითვები)</t>
  </si>
  <si>
    <t>სულ ფასიანი ქაღალდებით დაფინანსებული ტრანზაქციები</t>
  </si>
  <si>
    <t>გარესაბალანსო რისკის პოზიციები</t>
  </si>
  <si>
    <t>გარესაბალანსო ელემენტების ნომინალური ღირებულება</t>
  </si>
  <si>
    <t>(გარესაბალანსო ელემენტების საკრედიტო კონვერსიის ფაქტორის ეფექტი)</t>
  </si>
  <si>
    <t xml:space="preserve">სულ გარესაბალანსო ელემენტები </t>
  </si>
  <si>
    <t>საბალანსო და გარესაბალანსო ელემენტების ნებადართული დაქვითვები</t>
  </si>
  <si>
    <t>EU-19a</t>
  </si>
  <si>
    <t>(შიდაჯგუფური რისკის პოზიციების დაქვითვა)</t>
  </si>
  <si>
    <t>EU-19b</t>
  </si>
  <si>
    <t>(საჯარო დაწესებულებების მიმართ არსებული რისკის პოზიციების დაქვითვა)</t>
  </si>
  <si>
    <t>კაპიტალი და მთლიანი რისკის პოზიციები</t>
  </si>
  <si>
    <t>მთლიანი რისკის პოზიციები ლევერიჯის კოეფიციენტის მიზნებისთვის</t>
  </si>
  <si>
    <t>გარდამავალი მიდგომები და აუღიარებელი ფიდუციარული აქტივები</t>
  </si>
  <si>
    <t>EU-23</t>
  </si>
  <si>
    <t>გარდამავალი მიდგომები კაპიტალის განსაზღვისთვის</t>
  </si>
  <si>
    <t>EU-24</t>
  </si>
  <si>
    <t xml:space="preserve">ფიდუციარული აქტივების მოცულობა რომლებიც აკლდება მთლიან რისკის პოზიციებს </t>
  </si>
  <si>
    <t>ცხრილი 15.1</t>
  </si>
  <si>
    <t>პილარ 2-ის მოთხოვნა საზედამხედველო კაპიტალზე</t>
  </si>
  <si>
    <t>ჯამური მოთხოვნები</t>
  </si>
  <si>
    <t>პილარ 2-ის მოთხოვნა</t>
  </si>
  <si>
    <t>პილარ 2-ის მოთხოვნა ძირითად პირველად კაპიტალზე</t>
  </si>
  <si>
    <t>კაპიტალის კონსერვაციის ბუფერი*</t>
  </si>
  <si>
    <t>* კონსერვაციის ბუფერის მოთხოვნის განულებასთან დაკავშირებით, იხილეთ ეროვნული ბანკის პრეს რელიზი "ეროვნული ბანკის საზედამხედველო გეგმა COVID-19-თან დაკავშირებით" ბმული: https://www.nbg.gov.ge/index.php?m=340&amp;newsid=3901</t>
  </si>
  <si>
    <t>ბაზელ III-ზე დაფუძნებული ჩარჩოს მიხედვით *</t>
  </si>
  <si>
    <t>საბალანსო ელემენტები*</t>
  </si>
  <si>
    <t>*COVID-19-თან დაკავშირებული დამატებითი რეზერვების გათვალისწინება ხდება საბალანსო ელემენტებში რისკის მიხედვით შეწონილი რისკის პოზიციების გაანაგარიშების შემდეგ.</t>
  </si>
  <si>
    <t>საბალანსო ელემენტები *</t>
  </si>
  <si>
    <t>* COVID 19-თან დაკავშირებული რეზერვები აკლდება საბალანსო ელემენტებს</t>
  </si>
  <si>
    <t>პირველადი კაპიტალის კოეფიციენტი</t>
  </si>
  <si>
    <t>ძირითადი პირველადი კაპიტალის კოეფიციენტი</t>
  </si>
  <si>
    <t>საზედამხედველო კაპიტალის კოეფიციენტი</t>
  </si>
  <si>
    <t>ძირითადი პირველადი კაპიტალის ჯამური მოთხოვნა</t>
  </si>
  <si>
    <t>პირველადი კაპიტალის ჯამური მოთხოვნა</t>
  </si>
  <si>
    <t>საზედამხედველო კაპიტალის ჯამური მოთხოვნა</t>
  </si>
  <si>
    <t>რისკის მიხედვით შეწონილი მთლიანი რისკის პოზიციები (ბაზელ III-ზე დაფუძნებული ჩარჩოს მიხედვით)</t>
  </si>
  <si>
    <t>რისკის მიხედვით შეწონილი მთლიანი რისკის პოზიციები (მოცულობა, ლარი)</t>
  </si>
  <si>
    <t>დამოუკიდებლობის სტატუსი</t>
  </si>
  <si>
    <t>პოზიციის დასახელება/კონტროლს დაქვემდებარებული მიმართულება ბანკში</t>
  </si>
  <si>
    <t>კაპიტალის ადეკვატურობის კოეფიციენტები (%)</t>
  </si>
  <si>
    <t>წმინდა სტაბილური დაფინანსების კოეფიციენტი</t>
  </si>
  <si>
    <t>შეუწონავი ღირებულება ნარჩენი ვადიანობის მიხედვით</t>
  </si>
  <si>
    <t>შეწონილი ღირებულება</t>
  </si>
  <si>
    <t>უვადო*</t>
  </si>
  <si>
    <t>&lt; 6 თვე</t>
  </si>
  <si>
    <t>6 თვიდან  1 წლამდე</t>
  </si>
  <si>
    <t>&gt;= 1 წელი</t>
  </si>
  <si>
    <t>ხელმისაწვდომი სტაბილური დაფინანსება</t>
  </si>
  <si>
    <t>კაპიტალი:</t>
  </si>
  <si>
    <t>1 წელზე მეტი ნარჩენი ვადიანობის გამოუთხოვადი ვალდებულებები</t>
  </si>
  <si>
    <t>ფიზიკური პირების გამოთხოვადი ან 1 წელზე ნაკლები ნარჩენი ვადიანობის გამოუთხოვადი დეპოზიტები</t>
  </si>
  <si>
    <t>რეზიდენტი</t>
  </si>
  <si>
    <t>არარეზიდენტი</t>
  </si>
  <si>
    <t>საბითუმო დაფინანება</t>
  </si>
  <si>
    <t>გამოთხოვადი ან 1 წელზე ნაკლები ნარჩენი ვადიანობის გამოუთხოვადი დაფინანსება, რომელიც მიღებულია სახელმწიფო ან მის კონტროლს დაქვემდებარებული საწარმოებიდან, საერთაშორისო საფინანსო ინსტიტუტებიდან და იურიდიული პირების მხრიდან, გარდა საფინანსო სექტორის წარმომადგენლებისა</t>
  </si>
  <si>
    <t>გამოთხოვადი ან 1 წელზე ნაკლები ნარჩენი ვადინობის გამოუთხოვადი დაფინანსება, რომელიც მიღებულია ცენტრალური ბანკებიდან და სხვა ფინანსური ინსტიტუტებიდან</t>
  </si>
  <si>
    <t>ურთიერთდაკავშირებული ვალდებულებები</t>
  </si>
  <si>
    <t>დერივატივებთან დაკავშირებული ვალდებულებები</t>
  </si>
  <si>
    <t>ყველა სხვა ვალდებულებები და კაპიტალის ინსტრუმენტები, რომლებიც არ შედის ზემოთ აღნიშნულ კატეგორიებში</t>
  </si>
  <si>
    <t>სულ ხელმისაწვდომი სტაბილური დაფინანსება</t>
  </si>
  <si>
    <t>სტაბილური დაფინანსების საჭიროება</t>
  </si>
  <si>
    <t>სტანდარტულად კლასიფიცირებული სესხები და ფასიანი ქაღალდები:</t>
  </si>
  <si>
    <t>ფინანსურ ინსტიტუტებზე გაცემული სესხები და დეპოზიტები, რომლებიც უზრუნველყოფილია პირველი დონის ლიკვიდური აქტივებით</t>
  </si>
  <si>
    <t>ფინანსურ ინსტიტუტებზე გაცემული სესხები და დეპოზიტები, რომლებიც არ არის უზრუნველყოფილი ან უზრუნველყოფილია არა პირველი დონის ლიკვიდური აქტივებით</t>
  </si>
  <si>
    <t>არაფინანსურ ინსტიტუტებსა და ფიზიკურ პირებზე გაცემული სესხები, მათ შორის:</t>
  </si>
  <si>
    <t>რომლებსაც 35% ან ნაკლები წონა ენიჭება</t>
  </si>
  <si>
    <t>საცხოვრებელი ქონებით უზრუნველყოფილი მოთხოვნები, მათ შორის:</t>
  </si>
  <si>
    <t>ფასიანი ქაღალდები, რომლებიც არ კლასიფიცირდება მაღალი ხარისხის ლიკვიდურ აქტივებად</t>
  </si>
  <si>
    <t>ურთიერთდაკავშირებული აქტივები</t>
  </si>
  <si>
    <t>დერივატივებთან დაკავშირებული აქტივები</t>
  </si>
  <si>
    <t>ყველა სხვა აქტივი, რომელიც არ შედის ზემოაღნიშნულ სდს კატეგორიებში</t>
  </si>
  <si>
    <t>გარებალანსური მუხლები</t>
  </si>
  <si>
    <t>სულ სტაბილური დაფინანსების საჭიროება</t>
  </si>
  <si>
    <t>*უვადო დროით კალათაში დაკლასიფიცირდება ისეთი მუხლები, რომლებსაც არ გააჩნიათ განსაზღვრული ვადინობა. მაგალითად, კაპიტალის უვადო ინსტრუმენტები, მიმდინარე/მოთხოვნამდე დეპოზიტები და ა.შ.</t>
  </si>
  <si>
    <t>წმინდა სტაბილური დაფინანსების კოეფიციენტი (%)</t>
  </si>
  <si>
    <t>ცხრილი 16</t>
  </si>
  <si>
    <t>ცხრილი 17</t>
  </si>
  <si>
    <t xml:space="preserve">                                                                                                       განაწილება  ნარჩენი ვადიანობის მიხედვით                                                                              რისკის კლასები</t>
  </si>
  <si>
    <t>საბალანსო აქტივების რისკის პოზიციის ღირებულება</t>
  </si>
  <si>
    <t xml:space="preserve">მოთხოვნამდე </t>
  </si>
  <si>
    <t>≤ 1 წელი</t>
  </si>
  <si>
    <t xml:space="preserve">&gt; 1 წელი ≤ 5 წელი </t>
  </si>
  <si>
    <t>&gt; 5 წელი</t>
  </si>
  <si>
    <t>სხვა ერთეულები:</t>
  </si>
  <si>
    <t>ცხრილი 18</t>
  </si>
  <si>
    <t>ა</t>
  </si>
  <si>
    <t>ბ</t>
  </si>
  <si>
    <t>გ</t>
  </si>
  <si>
    <t>დ</t>
  </si>
  <si>
    <t>ე</t>
  </si>
  <si>
    <t>ვ</t>
  </si>
  <si>
    <t>ზ</t>
  </si>
  <si>
    <t>თ</t>
  </si>
  <si>
    <t>ი</t>
  </si>
  <si>
    <t xml:space="preserve">                                                                                                                                      საბალანსო აქტივები                                                                                                                        
                                                                                                                                                                                                                                                                                                            რისკის კლასები</t>
  </si>
  <si>
    <t xml:space="preserve">მთლიანი ღირებულება </t>
  </si>
  <si>
    <t>სპეციალური რეზერვი</t>
  </si>
  <si>
    <t>საერთო რეზერვი</t>
  </si>
  <si>
    <t>დამატებითი საერთო რეზერვი</t>
  </si>
  <si>
    <t>კუმულატიური ჩამოწერა ანგარიშგების პერიოდზე</t>
  </si>
  <si>
    <t>საბალანსო ღირებულება</t>
  </si>
  <si>
    <t>მათ შორის სესხები და სხვა აქტივები - უმოქმედო</t>
  </si>
  <si>
    <t>მათ შორის სესხები და სხვა აქტივები - გარდა უმოქმედოსი</t>
  </si>
  <si>
    <t>(ა+ბ-გ-დ-ე)</t>
  </si>
  <si>
    <t>ვადაგადაცილებული სესხები*</t>
  </si>
  <si>
    <t>მათ შორის: სესხები</t>
  </si>
  <si>
    <t>მათ შორის: სავალო ფასიანი ქაღალდები</t>
  </si>
  <si>
    <t>ცხრილი 19</t>
  </si>
  <si>
    <t>სახელმწიფო ორგანიზაციები</t>
  </si>
  <si>
    <t>საფინანსო ინსტიტუტები</t>
  </si>
  <si>
    <t>ლომბარდები</t>
  </si>
  <si>
    <t>უძრავი ქონების დეველოპმენტი</t>
  </si>
  <si>
    <t>უძრავი ქონების მენეჯმენტი</t>
  </si>
  <si>
    <t>სამშენებლო კომპანიები (არა დეველოპერები)</t>
  </si>
  <si>
    <t>სამშენებლო მასალების მოპოვება, წარმოება და ვაჭრობა</t>
  </si>
  <si>
    <t>სამომხმარებლო საქონლით ვაჭრობა</t>
  </si>
  <si>
    <t>სამომხმარებლო საქონლის წარმოება</t>
  </si>
  <si>
    <t>ხანგრძლივი მოხმარების სამომხმარებლო საქონლის წარმოება და ვაჭრობა</t>
  </si>
  <si>
    <t>ფეხსაცმლის, ტანსაცმლისა და ტექსტილის წარმოება და ვაჭრობა</t>
  </si>
  <si>
    <t>ვაჭრობა (სხვა)</t>
  </si>
  <si>
    <t>წარმოება (სხვა)</t>
  </si>
  <si>
    <t>სასტუმროები და ტურიზმი</t>
  </si>
  <si>
    <t>რესტორნები, ბარები, კაფეები და სწრაფი კვების ობიექტები</t>
  </si>
  <si>
    <t>მძიმე მრეწველობა</t>
  </si>
  <si>
    <t>ბენზინგასამართი სადგურები და ბენზინის იმპორტიორები</t>
  </si>
  <si>
    <t>ენერგეტიკა</t>
  </si>
  <si>
    <t>ავტომობილების დილერები</t>
  </si>
  <si>
    <t>ჯანდაცვა</t>
  </si>
  <si>
    <t>ფარმაცევტიკა</t>
  </si>
  <si>
    <t>ტელეკომუნიკაცია</t>
  </si>
  <si>
    <t>სერვისი</t>
  </si>
  <si>
    <t>სოფლის მეურნეობის სექტორი</t>
  </si>
  <si>
    <t>სხვა</t>
  </si>
  <si>
    <t xml:space="preserve">აქტივები, რომლებზეც არ არის აღრიცხული დაფარვის წყაროს სექტორი </t>
  </si>
  <si>
    <t>ცხრილი 20</t>
  </si>
  <si>
    <t>რეზერვის ცვლილება სესხებზე და კორპორატიულ სავალო ფასიანი ქაღალდებზე</t>
  </si>
  <si>
    <t>აქტივების შესაძლო დანაკარგების რეზერვის ცვლილება სესხებზე ანგარიშგების პერიოდზე</t>
  </si>
  <si>
    <t>აქტივების შესაძლო დანაკარგების რეზერვის ცვლილება კორპორატიულ სავალო ფასიანი ქაღალდებზე ანგარიშგების პერიოდზე</t>
  </si>
  <si>
    <t>აქტივების შესაძლო დანაკარგების რეზერვის ნაშთი საანგარიშგებო პერიოდის დასაწყისისათვის</t>
  </si>
  <si>
    <t>ანარიცხები აქტივების შესაძლო დანაკარგების რეზერვში</t>
  </si>
  <si>
    <t>ახალი დასარეზერვებელი აქტივების წარმოშობის შედეგად</t>
  </si>
  <si>
    <t>აქტივების დაბალ ხარისხად კლასიფიკაციის შედეგად</t>
  </si>
  <si>
    <t>სავალუტო აქტივების დამატებითი დარეზერვება ლარის მიმართ უცხოური ვალუტის ცვლილების შედეგად</t>
  </si>
  <si>
    <t>დამატებითი საერთო რეზერვის ზრდის შედეგად</t>
  </si>
  <si>
    <t>აქტივების შესაძლო დანაკარგების რეზერვის შემცირება</t>
  </si>
  <si>
    <t>აქტივების ჩამოწერის შედეგად</t>
  </si>
  <si>
    <t>სტანდარტული აქტივების დაფარვის შედეგად</t>
  </si>
  <si>
    <t>ნეგატიურად კლასიფიცირებული აქტივების დაფარვის შედეგად</t>
  </si>
  <si>
    <t>აქტივების მაღალ ხარისხად კლასიფიკაციის შედეგად</t>
  </si>
  <si>
    <t>აქტივების შესაძლო დანაკარგების რეზერვის შემცირება ლარის მიმართ უცხოური ვალუტის ცვლილების შედეგად</t>
  </si>
  <si>
    <t>დამატებითი საერთო რეზერვის შემცირების შედეგად</t>
  </si>
  <si>
    <t>აქტივების შესაძლო დანაკარგების რეზერვის ნაშთი საანგარიშგებო პერიოდის ბოლოსათვის</t>
  </si>
  <si>
    <t>ცხრილი 21</t>
  </si>
  <si>
    <t>უმოქმედო სესხების ცვლილება</t>
  </si>
  <si>
    <t>უმოქმედო სესხების მთლიანი ღირებულება</t>
  </si>
  <si>
    <t>უმოქმედო სესხების შემცირებასთან დაკავშირებული წმინდა კუმულატიური ამოღება</t>
  </si>
  <si>
    <t>საწყისი ბალანსი</t>
  </si>
  <si>
    <t>პერიოდის მანძილზე უმოქმედოდ კლასიფიცირებული სესხების ზრდა</t>
  </si>
  <si>
    <t>პერიოდის მანძილზე უმოქმედოდ კლასიფიცირებული სესხების ზრდა, ლარის მიმართ უცხოური ვალუტის გაცვლითი კურსის ცვლილების შედეგად</t>
  </si>
  <si>
    <t>პერიოდის მანძილზე უმოქმედოდ კლასიფიცირებული სესხების შემცირება</t>
  </si>
  <si>
    <t>პერიოდის მანძილზე უმოქმედოდ კლასიფიცირებული სესხების შემცირება, სტანდარტულად კლასიფიცირების შედეგად</t>
  </si>
  <si>
    <t>პერიოდის მანძილზე უმოქმედოდ კლასიფიცირებული სესხების შემცირება, საყურადღებოდ კლასიფიცირების შედეგად</t>
  </si>
  <si>
    <t>პერიოდის მანძილზე უმოქმედოდ კლასიფიცირებული სესხების შემცირება, ნაწილობრივი ან სრული დაფარვის გზით</t>
  </si>
  <si>
    <t>პერიოდის მანძილზე უმოქმედოდ კლასიფიცირებული სესხების შემცირება, უზრუნველყოფის დასაკუთრების გზით</t>
  </si>
  <si>
    <t>პერიოდის მანძილზე უმოქმედოდ კლასიფიცირებული სესხების შემცირება, მათი გაყიდვის გზით</t>
  </si>
  <si>
    <t>პერიოდის მანძილზე უმოქმედოდ კლასიფიცირებული სესხების შემცირება, მათი ჩამოწერის გზით</t>
  </si>
  <si>
    <t>პერიოდის მანძილზე უმოქმედოდ კლასიფიცირებული სესხების შემცირება, სხვა ცვლილებით</t>
  </si>
  <si>
    <t>პერიოდის მანძილზე უმოქმედოდ კლასიფიცირებული სესხების შემცირება, ლარის მიმართ უცხოური ვალუტის გაცვლითი კურსის ცვლილების შედეგად</t>
  </si>
  <si>
    <t>ბალანსი პერიოდის ბოლოს</t>
  </si>
  <si>
    <t>ცხრილი 22</t>
  </si>
  <si>
    <t>სესხების, სავალო ფასიანი ქაღალდების და გარესაბალანსო ვალდებულებების განაწილება, კლასიფიკაციის, ვადაგადაცილების და მსესხებლის ტიპის მიხედვით</t>
  </si>
  <si>
    <t>მთლიანი ღირებულება სესხებისთვის და სავალო ფასიანი ქაღალდებისათვის, გარესაბალანსო ვალდებულებებისთვის  ნომინალური ღირებულება დარეზერვებამდებამდე</t>
  </si>
  <si>
    <t xml:space="preserve">სტანდარტულად კლასიფიცირებული </t>
  </si>
  <si>
    <t>საყურადღებოდ კლასიფიცირებული</t>
  </si>
  <si>
    <t>უმოქმედოდ კლასიფიცირებული</t>
  </si>
  <si>
    <t>ვადაგადაცილება ≤ 30 დღეზე</t>
  </si>
  <si>
    <t>ვადაგადაცილება &gt; 30 დღეზე</t>
  </si>
  <si>
    <t xml:space="preserve">ვადაგადაცილება ≥ 60 დღეზე &lt; 90 დღეზე </t>
  </si>
  <si>
    <t xml:space="preserve">ვადაგადაცილება ≥ 90 დღეზე </t>
  </si>
  <si>
    <t>ვადაგადაცილება &lt; 60 დღეზე</t>
  </si>
  <si>
    <t xml:space="preserve">ვადაგადაცილება ≥ 90 დღეზე &lt; 180 დღეზე </t>
  </si>
  <si>
    <t>ვადაგადაცილება ≥ 180 დღეზე &lt; 1 წელზე</t>
  </si>
  <si>
    <t>ვადაგადაცილება ≥ 1 წელზე &lt;2 წელზე</t>
  </si>
  <si>
    <t>ვადაგადაცილება ≥ 2 წელზე &lt;5 წელზე</t>
  </si>
  <si>
    <t>ვადაგადაცილება ≥ 5 წელზე &lt;7 წელზე</t>
  </si>
  <si>
    <t>ვადაგადაცილება ≥ 7 წელზე</t>
  </si>
  <si>
    <t>მათ შორის უიმედო</t>
  </si>
  <si>
    <t>სესხები</t>
  </si>
  <si>
    <t>ცენტრალური ბანკები</t>
  </si>
  <si>
    <t>ცენტრალური მთავრობები</t>
  </si>
  <si>
    <t>საკრედიტო ინსტიტუტები</t>
  </si>
  <si>
    <t>სხვა ფინანსური კორპორაციები</t>
  </si>
  <si>
    <t>არაფინანსური კორპორაციები</t>
  </si>
  <si>
    <t>შინამეურნეობები</t>
  </si>
  <si>
    <t>სავალო ფასიანი ქაღალდები</t>
  </si>
  <si>
    <t>გარესაბალანსო ვალდებულებები</t>
  </si>
  <si>
    <t>ცხრილი 23</t>
  </si>
  <si>
    <t xml:space="preserve">სესხების, უზრუნველყოფის კოეფიციენტის მიხედვით განაწილებული სესხების, სესხებზე რეზერვების, სესხებზე უზრუნველყოფის ღირებულების და გარანტით უზრუნველყოფილი სესხების განაწილება კლასიფიკაციისა და ვადაგადაცილებების მიხედვით.
  </t>
  </si>
  <si>
    <t>სესხების მთლიანი ღირებულება</t>
  </si>
  <si>
    <t>სტანდარტულად კლასიფიცირებული სესხები</t>
  </si>
  <si>
    <t>საყურადღებოდ კლასიფიცირებული სესხები</t>
  </si>
  <si>
    <t>უმოქმედოდ კლასიფიცირებული სესხები</t>
  </si>
  <si>
    <t xml:space="preserve">ვადაგადაცილება &gt; 30 დღეზე &lt; 60 დღეზე </t>
  </si>
  <si>
    <t>უზრუნველყოფილი სესხები</t>
  </si>
  <si>
    <t>უძრავი ქონებით უზრუნველყოფილი სესხები</t>
  </si>
  <si>
    <t>1.1.1.1</t>
  </si>
  <si>
    <t>LTV ≤70%</t>
  </si>
  <si>
    <t>1.1.1.2</t>
  </si>
  <si>
    <t>LTV &gt;70% ≤85%</t>
  </si>
  <si>
    <t>1.1.1.3</t>
  </si>
  <si>
    <t>LTV &gt;85% ≤100%</t>
  </si>
  <si>
    <t>1.1.1.4</t>
  </si>
  <si>
    <t>LTV &gt;100%</t>
  </si>
  <si>
    <t>რეზერვი უზრუნველყოფილ სესხებზე</t>
  </si>
  <si>
    <t>დაგირავებული უზრუნველყოფა</t>
  </si>
  <si>
    <t>1.3.1</t>
  </si>
  <si>
    <t>უზრუნველყოფის ღირებულება -  მინიმუმი სესხის მთლიან ღირებულებასა და უზრუნველყოფის საბაზრო ღირებულებას შორის</t>
  </si>
  <si>
    <t>1.3.1.1</t>
  </si>
  <si>
    <t>უზრუნველყოფის ღირებულება (უძრავი ქონება) -  მინიმუმი სესხის მთლიან ღირებულებასა და უზრუნველყოფის საბაზრო ღირებულებას შორის</t>
  </si>
  <si>
    <t>1.3.2</t>
  </si>
  <si>
    <t>უზრუნველყოფის ღირებულება -  სესხის მთლიანი ღირებულების ზემოთ</t>
  </si>
  <si>
    <t>1.3.2.1</t>
  </si>
  <si>
    <t>უზრუნველყოფის ღირებულება (უძრავი ქონება) -   სესხის მთლიანი ღირებულების ზემოთ</t>
  </si>
  <si>
    <t>სახელმწიფოს, სახელმწიფო დაწესებულების გარანტიით უზრუნველყოფილი ვალდებულებების ღირებულება</t>
  </si>
  <si>
    <t>ბანკის ან/და საფინანსო ინსტიტუტის გარანტიით უზრუნველყოფილი ვალდებულებების ღირებულება</t>
  </si>
  <si>
    <t>ცხრილი 24</t>
  </si>
  <si>
    <t xml:space="preserve">                                                                                                     სესხები
                                                                                                                                                                                                             სექტორი დაფარვის წყაროს მიხედვით</t>
  </si>
  <si>
    <t>მთლიანი ღირებულება</t>
  </si>
  <si>
    <t>სპეციალური და საერთო რეზერვი</t>
  </si>
  <si>
    <t>სტანდარტული</t>
  </si>
  <si>
    <t>საყურადღებო</t>
  </si>
  <si>
    <t>არასტანდარტული</t>
  </si>
  <si>
    <t>საეჭვო</t>
  </si>
  <si>
    <t>უიმედო</t>
  </si>
  <si>
    <t xml:space="preserve">სესხები, რომლებზეც არ არის აღრიცხული დაფარვის წყაროს სექტორი </t>
  </si>
  <si>
    <t>ცხრილი 25</t>
  </si>
  <si>
    <t xml:space="preserve">                              მთლიანი/ნომინალური ღირებულება - განაწილება უზრუნველყოფების მიხედვით
სესხები, კორპორატიული სავალო ფასიანი ქაღალდები და გარესაბალანსო ვალდებულებები </t>
  </si>
  <si>
    <t>დეპოზიტით უზრუნველყოფილი ვალდებულებების  ღირებულება</t>
  </si>
  <si>
    <r>
      <rPr>
        <b/>
        <sz val="9"/>
        <rFont val="Sylfaen"/>
        <family val="1"/>
      </rPr>
      <t>ოქრო/ოქროს ნაკეთობებით უზრუნველყოფილი ვალდებულების საბაზრო ღირებულება</t>
    </r>
  </si>
  <si>
    <t>უძრავი ქონებით უზრუნველყოფილი ვალდებულებების  ღირებულება</t>
  </si>
  <si>
    <t>აქციებით/წილებით და სხვა ფასიანი ქაღალდებით უზრუნველყოფილი ვალდებულებების  ღირებულება</t>
  </si>
  <si>
    <t>სხვა უზრუნველყოფილი ვალდებულებების  ღირებულება</t>
  </si>
  <si>
    <t>სხვა მესამე პირის თავდებობით უზრუნველყოფილი ვალდებულებების  ღირებულება</t>
  </si>
  <si>
    <t>არაუზრუნველყოფილი ვალდებულებების  ღირებულება</t>
  </si>
  <si>
    <t xml:space="preserve">სესხები </t>
  </si>
  <si>
    <t>კორპორატიული სავალო ფასიანი ქაღალდები</t>
  </si>
  <si>
    <t>მათ შორის უმოქმედო სესხები</t>
  </si>
  <si>
    <t>მათ შორის უმოქმედო კორპორატიული სავალო ფასიანი ქაღალდები</t>
  </si>
  <si>
    <t>მათ შორის უმოქმედო გარესაბალანსო ვალდებულებები</t>
  </si>
  <si>
    <t>რისკის პოზიციის ღირებულება ნარჩენი ვადიანობის  და რისკის კლასების მიხედვით</t>
  </si>
  <si>
    <t>სესხების, უზრუნველყოფის კოეფიციენტის მიხედვით განაწილებული სესხების, სესხებზე რეზერვების, სესხებზე უზრუნველყოფის ღირებულების და გარანტით უზრუნველყოფილი სესხების განაწილება კლასიფიკაციისა და ვადაგადაცილებების მიხედვით</t>
  </si>
  <si>
    <t>სესხების და სესხებზე რეზერვის განაწილება, დაფარვის წყაროს სექტორების და კლასიფიკაციის მიხედვით</t>
  </si>
  <si>
    <t>სესხების, კორპორატიული სავალო ფასიანი ქაღალდების და გარესაბალანსო ვალდებულებების განაწილება უზრუნველყოფების მიხედვით</t>
  </si>
  <si>
    <t>ვადაგადაცილებული სესხები* - ვადაგადაცილებული სესხები შეივსება როგორც მე-10 პუნქტში, ასევე გადანაწილდება იმ კლასებში სადაც ვადაგადაცილებულ პოზიციად კლასიფიცირებამდე აღირიცხებოდა. ორმაგი აღრიცხვის გამოსარიცხად ფორმულაში არ მონაწილეობს ვადაგადაცილებული სესხების სტრიქონი.</t>
  </si>
  <si>
    <t>განუსაზღვრელი დაფარვის ვადით</t>
  </si>
  <si>
    <t>სახელმწიფოს, სახელმწიფო დაწესებულების გარანტიით უზრუნველყოფილი სესხები</t>
  </si>
  <si>
    <t>ბანკის ან/და საფინანსო ინსტიტუტის გარანტიით უზრუნველყოფილი სესხები</t>
  </si>
  <si>
    <t xml:space="preserve">                                                                                                     საბალანსო აქტივები                                                                                              
                                                                                                                                                                                                             სექტორი დაფარვის წყაროს/კონტრაგენტის ტიპის მიხედვით</t>
  </si>
  <si>
    <t>აქტივების მთლიანი ღირებულების, საბალანსო ღირებულების, აქტივებზე რეზერვების და ჩამოწერების განაწილება რისკის კლასების მიხედვით</t>
  </si>
  <si>
    <t>აქტივების მთლიანი ღირებულების, საბალანსო ღირებულების, აქტივებზე რეზერვების და ჩამოწერების განაწილება დაფარვის წყაროს სექტორების მიხედვით</t>
  </si>
  <si>
    <t>მათ შორის მეორად კაპიტალში ჩასათვლელი ინსტრუმენტები</t>
  </si>
  <si>
    <t>ცხრილი 26</t>
  </si>
  <si>
    <t>სატრანსპორტო სესხები</t>
  </si>
  <si>
    <t>სამომხმარებლო სესხები</t>
  </si>
  <si>
    <t>სწრაფი სესხები (Pay Day Loans)</t>
  </si>
  <si>
    <t>მომენტალური განვადება</t>
  </si>
  <si>
    <t>ოვერდრაფტები</t>
  </si>
  <si>
    <t>საკრედიტო ბარათები</t>
  </si>
  <si>
    <t>იპოთეკური სესხები</t>
  </si>
  <si>
    <t>იპოთეკური სესხები - დასრულებული უძრავი ქონების შეძენა</t>
  </si>
  <si>
    <t>იპოთეკური სესხები - მშენებლობა, მშენებლობის პროცესში მყოფი უძრავი ქონების შეძენა</t>
  </si>
  <si>
    <t>იპოთეკური სესხები - უძრავი ქონების რემონტისათვის</t>
  </si>
  <si>
    <t>საცალო ლომბარდული სესხები</t>
  </si>
  <si>
    <t>სტუდენტური სესხები</t>
  </si>
  <si>
    <t xml:space="preserve">სესხების რაოდენობა </t>
  </si>
  <si>
    <t>სესხების საშუალო შეწონილი ვადიანობა დარჩენილი ვადის მიხედვით (თვეებში)</t>
  </si>
  <si>
    <t>საცალო პროდუქტები</t>
  </si>
  <si>
    <t>სულ საცალო პროდუქტები</t>
  </si>
  <si>
    <t>საშუალო შეწონილი ეფექტური საპროცენტო განაკვეთი კვარტლის შიგნით გაცემულ სესხებზე</t>
  </si>
  <si>
    <t>საშუალო შეწონილი ნომინალური საპროცენტო განაკვეთი კვარტლის შიგნით გაცემულ სესხებზე</t>
  </si>
  <si>
    <t>მათ შორის: პენსიის ან სხვა სახელმწიფო სოციალური გასაცემელის გათვალისწინებით გაცემული სესხები</t>
  </si>
  <si>
    <t>საშუალო შეწონილი ნომინალური საპროცენტო განაკვეთი (მთლიანი ღირებულებაზე)</t>
  </si>
  <si>
    <t>შესაძლო დანაკარგების რეზერვი</t>
  </si>
  <si>
    <t>ზოგადი და ხარისხობრივი ინფორმაცია საცალო პროდუქტებზე</t>
  </si>
  <si>
    <t>სს "ბაზისბანკი"</t>
  </si>
  <si>
    <t>ჯანგ ძუნი</t>
  </si>
  <si>
    <t>დავით ცაავა</t>
  </si>
  <si>
    <t>www.basisbank.ge</t>
  </si>
  <si>
    <t>ზაიქი მი</t>
  </si>
  <si>
    <t>არადამოუკიდებელ წევრი</t>
  </si>
  <si>
    <t>არადამოუკიდებელი თავმჯდომარე</t>
  </si>
  <si>
    <t>ჟუ ნინგი</t>
  </si>
  <si>
    <t>დამოუკიდებელი წევრი</t>
  </si>
  <si>
    <t>ზაზა რობაქიძე</t>
  </si>
  <si>
    <t>მი მია ენხვა</t>
  </si>
  <si>
    <t>გენერალური დირექტორი</t>
  </si>
  <si>
    <t>ლევან გარდაფხაძე</t>
  </si>
  <si>
    <t xml:space="preserve">გენერალური დირექტორის მოადგილე, საცალო ბიზნესი </t>
  </si>
  <si>
    <t>დავით კაკაბაძე</t>
  </si>
  <si>
    <t>გენერალური დირექტორის მოადგილე, რისკების მართვა</t>
  </si>
  <si>
    <t>ლია ასლანიკაშვილი</t>
  </si>
  <si>
    <t xml:space="preserve">გენერალური დირექტორის მოადგილე, ფინანსები </t>
  </si>
  <si>
    <t>ხვეი ლი</t>
  </si>
  <si>
    <t>გენერალური დირექტორის მოადგილე, დაკრედიტება</t>
  </si>
  <si>
    <t>გიორგი გაბუნია</t>
  </si>
  <si>
    <t>კომერციული დირექტორი</t>
  </si>
  <si>
    <t>რატი დვალაძე</t>
  </si>
  <si>
    <t>საოპერაციო დირექტორი</t>
  </si>
  <si>
    <t>შპს "Xinjiang HuaLing Industry &amp; Trade (Group) Co"</t>
  </si>
  <si>
    <t>მი ზაიქი</t>
  </si>
  <si>
    <t>მი ენხვა</t>
  </si>
  <si>
    <t xml:space="preserve">სხვა კორექტირებების ეფექტი (ასეთის არსებობის შემთხვევაში) </t>
  </si>
  <si>
    <t>ცხრილი 9 (Capital), N39</t>
  </si>
  <si>
    <t>ცხრილი 9 (Capital), N37</t>
  </si>
  <si>
    <t>ცხრილი 9 (Capital), N2</t>
  </si>
  <si>
    <t>ცხრილი 9 (Capital), N3</t>
  </si>
  <si>
    <t>ცხრილი 9 (Capital), N5</t>
  </si>
  <si>
    <t>ცხრილი 9 (Capital), N6</t>
  </si>
  <si>
    <t>ცხრილი 9 (Capital), N5, N8</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</si>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</sst>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34">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0.0%"/>
    <numFmt numFmtId="166" formatCode="_-* #,##0.00_-;\-* #,##0.00_-;_-* &quot;-&quot;??_-;_-@_-"/>
    <numFmt numFmtId="167" formatCode="_(#,##0_);_(\(#,##0\);_(\ \-\ _);_(@_)"/>
    <numFmt numFmtId="168" formatCode="[$-409]dd\-mmm\-yy;@"/>
    <numFmt numFmtId="169" formatCode="[$-409]mmm\-yy;@"/>
    <numFmt numFmtId="170" formatCode="_ * #,##0.00_)&quot;F&quot;_ ;_ * \(#,##0.00\)&quot;F&quot;_ ;_ * &quot;-&quot;??_)&quot;F&quot;_ ;_ @_ "/>
    <numFmt numFmtId="171" formatCode="_(* #,##0.0_);_(* \(#,##0.00\);_(* &quot;-&quot;??_);_(@_)"/>
    <numFmt numFmtId="172" formatCode="General_)"/>
    <numFmt numFmtId="173" formatCode="0.000"/>
    <numFmt numFmtId="174" formatCode="&quot;fl&quot;#,##0_);\(&quot;fl&quot;#,##0\)"/>
    <numFmt numFmtId="175" formatCode="&quot;fl&quot;#,##0_);[Red]\(&quot;fl&quot;#,##0\)"/>
    <numFmt numFmtId="176" formatCode="&quot;fl&quot;#,##0.00_);\(&quot;fl&quot;#,##0.00\)"/>
    <numFmt numFmtId="177" formatCode="_-* #,##0.00_$_-;\-* #,##0.00_$_-;_-* &quot;-&quot;??_$_-;_-@_-"/>
    <numFmt numFmtId="178" formatCode="_-* #,##0.00\ _L_a_r_i_-;\-* #,##0.00\ _L_a_r_i_-;_-* &quot;-&quot;??\ _L_a_r_i_-;_-@_-"/>
    <numFmt numFmtId="179" formatCode="[$-409]d\-mmm\-yy;@"/>
    <numFmt numFmtId="180" formatCode="_-* #,##0.00\ _D_M_-;\-* #,##0.00\ _D_M_-;_-* &quot;-&quot;??\ _D_M_-;_-@_-"/>
    <numFmt numFmtId="181" formatCode="&quot;balance  &quot;[$-409]d\-mmm\-yy;@"/>
    <numFmt numFmtId="182" formatCode="mmmm\-yy"/>
    <numFmt numFmtId="183" formatCode="_-* #,##0_ð_._-;\-* #,##0_ð_._-;_-* &quot;-&quot;_ð_._-;_-@_-"/>
    <numFmt numFmtId="184" formatCode="_-* #,##0.00_ð_._-;\-* #,##0.00_ð_._-;_-* &quot;-&quot;??_ð_._-;_-@_-"/>
    <numFmt numFmtId="185" formatCode="&quot;See Note &quot;\ #"/>
    <numFmt numFmtId="186" formatCode="\60\4\7\:"/>
    <numFmt numFmtId="187" formatCode="0.00000"/>
    <numFmt numFmtId="188" formatCode="&quot;fl&quot;#,##0.00_);[Red]\(&quot;fl&quot;#,##0.00\)"/>
    <numFmt numFmtId="189" formatCode="_(&quot;fl&quot;* #,##0_);_(&quot;fl&quot;* \(#,##0\);_(&quot;fl&quot;* &quot;-&quot;_);_(@_)"/>
    <numFmt numFmtId="190" formatCode="&quot;Fr.&quot;\ #,##0;[Red]&quot;Fr.&quot;\ \-#,##0"/>
    <numFmt numFmtId="191" formatCode="_(&quot;¤&quot;* #,##0.00_);_(&quot;¤&quot;* \(#,##0.00\);_(&quot;¤&quot;* &quot;-&quot;??_);_(@_)"/>
    <numFmt numFmtId="192" formatCode="#,##0_ ;[Red]\-#,##0\ "/>
  </numFmts>
  <fonts count="118">
    <font>
      <sz val="11"/>
      <color theme="1"/>
      <name val="Calibri"/>
      <family val="2"/>
      <scheme val="minor"/>
    </font>
    <font>
      <sz val="10"/>
      <name val="Arial"/>
      <family val="2"/>
    </font>
    <font>
      <b/>
      <sz val="11"/>
      <color theme="1"/>
      <name val="Calibri"/>
      <family val="2"/>
      <scheme val="minor"/>
    </font>
    <font>
      <sz val="10"/>
      <color theme="1"/>
      <name val="Calibri"/>
      <family val="2"/>
      <scheme val="minor"/>
    </font>
    <font>
      <i/>
      <sz val="11"/>
      <color theme="1"/>
      <name val="Calibri"/>
      <family val="2"/>
      <scheme val="minor"/>
    </font>
    <font>
      <b/>
      <sz val="10"/>
      <color theme="1"/>
      <name val="Calibri"/>
      <family val="2"/>
      <scheme val="minor"/>
    </font>
    <font>
      <sz val="10"/>
      <name val="Calibri"/>
      <family val="2"/>
      <scheme val="minor"/>
    </font>
    <font>
      <sz val="10"/>
      <name val="Sylfaen"/>
      <family val="1"/>
    </font>
    <font>
      <b/>
      <sz val="10"/>
      <name val="Sylfaen"/>
      <family val="1"/>
    </font>
    <font>
      <u/>
      <sz val="10"/>
      <color indexed="12"/>
      <name val="Arial"/>
      <family val="2"/>
    </font>
    <font>
      <sz val="8"/>
      <color theme="1"/>
      <name val="Calibri"/>
      <family val="2"/>
      <scheme val="minor"/>
    </font>
    <font>
      <sz val="10"/>
      <name val="Geo_Arial"/>
      <family val="2"/>
    </font>
    <font>
      <i/>
      <sz val="10"/>
      <color theme="1"/>
      <name val="Calibri"/>
      <family val="2"/>
      <scheme val="minor"/>
    </font>
    <font>
      <b/>
      <sz val="10"/>
      <name val="Calibri"/>
      <family val="2"/>
      <scheme val="minor"/>
    </font>
    <font>
      <b/>
      <i/>
      <sz val="10"/>
      <name val="Calibri"/>
      <family val="2"/>
      <scheme val="minor"/>
    </font>
    <font>
      <sz val="10"/>
      <color rgb="FF333333"/>
      <name val="Sylfaen"/>
      <family val="1"/>
    </font>
    <font>
      <i/>
      <sz val="10"/>
      <name val="Sylfaen"/>
      <family val="1"/>
    </font>
    <font>
      <i/>
      <sz val="10"/>
      <color theme="1"/>
      <name val="Sylfaen"/>
      <family val="1"/>
    </font>
    <font>
      <sz val="10"/>
      <color theme="1"/>
      <name val="Segoe UI"/>
      <family val="2"/>
    </font>
    <font>
      <sz val="10"/>
      <color theme="1"/>
      <name val="Times New Roman"/>
      <family val="1"/>
    </font>
    <font>
      <b/>
      <sz val="10"/>
      <color theme="1"/>
      <name val="Sylfaen"/>
      <family val="1"/>
    </font>
    <font>
      <sz val="10"/>
      <color theme="1"/>
      <name val="Sylfaen"/>
      <family val="1"/>
    </font>
    <font>
      <sz val="10"/>
      <color rgb="FFFF0000"/>
      <name val="Calibri"/>
      <family val="2"/>
      <scheme val="minor"/>
    </font>
    <font>
      <sz val="10"/>
      <name val="Helv"/>
      <family val="2"/>
    </font>
    <font>
      <sz val="10"/>
      <name val="MS Sans Serif"/>
      <family val="2"/>
    </font>
    <font>
      <sz val="11"/>
      <color indexed="8"/>
      <name val="Calibri"/>
      <family val="2"/>
    </font>
    <font>
      <sz val="10"/>
      <color indexed="8"/>
      <name val="Calibri"/>
      <family val="2"/>
    </font>
    <font>
      <sz val="11"/>
      <color indexed="9"/>
      <name val="Calibri"/>
      <family val="2"/>
    </font>
    <font>
      <sz val="10"/>
      <color theme="0"/>
      <name val="Calibri"/>
      <family val="2"/>
      <scheme val="minor"/>
    </font>
    <font>
      <sz val="10"/>
      <color indexed="9"/>
      <name val="Calibri"/>
      <family val="2"/>
    </font>
    <font>
      <sz val="11"/>
      <color indexed="20"/>
      <name val="Calibri"/>
      <family val="2"/>
    </font>
    <font>
      <sz val="10"/>
      <color rgb="FF9C0006"/>
      <name val="Calibri"/>
      <family val="2"/>
      <scheme val="minor"/>
    </font>
    <font>
      <sz val="10"/>
      <color indexed="20"/>
      <name val="Calibri"/>
      <family val="2"/>
    </font>
    <font>
      <sz val="8"/>
      <name val="Arial"/>
      <family val="2"/>
      <charset val="204"/>
    </font>
    <font>
      <sz val="9"/>
      <name val="Times New Roman"/>
      <family val="1"/>
    </font>
    <font>
      <b/>
      <sz val="11"/>
      <color indexed="52"/>
      <name val="Calibri"/>
      <family val="2"/>
    </font>
    <font>
      <b/>
      <sz val="10"/>
      <color rgb="FFFA7D00"/>
      <name val="Calibri"/>
      <family val="2"/>
      <scheme val="minor"/>
    </font>
    <font>
      <b/>
      <sz val="10"/>
      <color indexed="52"/>
      <name val="Calibri"/>
      <family val="2"/>
    </font>
    <font>
      <b/>
      <sz val="11"/>
      <color indexed="9"/>
      <name val="Calibri"/>
      <family val="2"/>
    </font>
    <font>
      <b/>
      <sz val="10"/>
      <color theme="0"/>
      <name val="Calibri"/>
      <family val="2"/>
      <scheme val="minor"/>
    </font>
    <font>
      <b/>
      <sz val="10"/>
      <color indexed="9"/>
      <name val="Calibri"/>
      <family val="2"/>
    </font>
    <font>
      <sz val="10"/>
      <color indexed="8"/>
      <name val="Tahoma"/>
      <family val="2"/>
    </font>
    <font>
      <sz val="12"/>
      <name val="Helv"/>
      <family val="2"/>
    </font>
    <font>
      <sz val="10"/>
      <color indexed="8"/>
      <name val="Arial"/>
      <family val="2"/>
    </font>
    <font>
      <b/>
      <sz val="11"/>
      <color indexed="8"/>
      <name val="Calibri"/>
      <family val="2"/>
    </font>
    <font>
      <i/>
      <sz val="11"/>
      <color indexed="23"/>
      <name val="Calibri"/>
      <family val="2"/>
    </font>
    <font>
      <i/>
      <sz val="10"/>
      <color rgb="FF7F7F7F"/>
      <name val="Calibri"/>
      <family val="2"/>
      <scheme val="minor"/>
    </font>
    <font>
      <i/>
      <sz val="10"/>
      <color indexed="23"/>
      <name val="Calibri"/>
      <family val="2"/>
    </font>
    <font>
      <sz val="11"/>
      <color indexed="17"/>
      <name val="Calibri"/>
      <family val="2"/>
    </font>
    <font>
      <sz val="10"/>
      <color rgb="FF006100"/>
      <name val="Calibri"/>
      <family val="2"/>
      <scheme val="minor"/>
    </font>
    <font>
      <sz val="10"/>
      <color indexed="17"/>
      <name val="Calibri"/>
      <family val="2"/>
    </font>
    <font>
      <b/>
      <sz val="12"/>
      <name val="Arial"/>
      <family val="2"/>
    </font>
    <font>
      <b/>
      <sz val="15"/>
      <color indexed="56"/>
      <name val="Calibri"/>
      <family val="2"/>
    </font>
    <font>
      <b/>
      <sz val="13"/>
      <color indexed="56"/>
      <name val="Calibri"/>
      <family val="2"/>
    </font>
    <font>
      <b/>
      <sz val="11"/>
      <color indexed="56"/>
      <name val="Calibri"/>
      <family val="2"/>
    </font>
    <font>
      <b/>
      <sz val="10"/>
      <name val="MS Sans Serif"/>
      <family val="2"/>
    </font>
    <font>
      <b/>
      <sz val="14"/>
      <name val="Arial"/>
      <family val="2"/>
    </font>
    <font>
      <i/>
      <sz val="12"/>
      <name val="Arial"/>
      <family val="2"/>
    </font>
    <font>
      <sz val="12"/>
      <name val="Arial"/>
      <family val="2"/>
    </font>
    <font>
      <b/>
      <sz val="10"/>
      <name val="Arial"/>
      <family val="2"/>
    </font>
    <font>
      <i/>
      <sz val="10"/>
      <name val="Arial"/>
      <family val="2"/>
    </font>
    <font>
      <u/>
      <sz val="11"/>
      <color theme="10"/>
      <name val="Calibri"/>
      <family val="2"/>
    </font>
    <font>
      <sz val="10"/>
      <name val="Arial Cyr"/>
      <family val="2"/>
      <charset val="204"/>
    </font>
    <font>
      <sz val="11"/>
      <color indexed="62"/>
      <name val="Calibri"/>
      <family val="2"/>
    </font>
    <font>
      <sz val="10"/>
      <color rgb="FF3F3F76"/>
      <name val="Calibri"/>
      <family val="2"/>
      <scheme val="minor"/>
    </font>
    <font>
      <sz val="10"/>
      <color indexed="62"/>
      <name val="Calibri"/>
      <family val="2"/>
    </font>
    <font>
      <sz val="11"/>
      <color indexed="52"/>
      <name val="Calibri"/>
      <family val="2"/>
    </font>
    <font>
      <sz val="10"/>
      <color rgb="FFFA7D00"/>
      <name val="Calibri"/>
      <family val="2"/>
      <scheme val="minor"/>
    </font>
    <font>
      <sz val="10"/>
      <color indexed="52"/>
      <name val="Calibri"/>
      <family val="2"/>
    </font>
    <font>
      <sz val="11"/>
      <color indexed="60"/>
      <name val="Calibri"/>
      <family val="2"/>
    </font>
    <font>
      <sz val="10"/>
      <color rgb="FF9C6500"/>
      <name val="Calibri"/>
      <family val="2"/>
      <scheme val="minor"/>
    </font>
    <font>
      <sz val="10"/>
      <color indexed="60"/>
      <name val="Calibri"/>
      <family val="2"/>
    </font>
    <font>
      <sz val="8"/>
      <name val="Helv PL"/>
      <family val="2"/>
      <charset val="238"/>
    </font>
    <font>
      <sz val="8"/>
      <name val="Geo_Arial"/>
      <family val="2"/>
    </font>
    <font>
      <sz val="10"/>
      <color theme="1"/>
      <name val="Tahoma"/>
      <family val="2"/>
    </font>
    <font>
      <sz val="10"/>
      <color theme="1"/>
      <name val="Arial Unicode MS"/>
      <family val="2"/>
    </font>
    <font>
      <sz val="10"/>
      <name val="Arial CE"/>
      <family val="2"/>
    </font>
    <font>
      <sz val="8"/>
      <name val="Helv"/>
      <family val="2"/>
    </font>
    <font>
      <b/>
      <i/>
      <sz val="10"/>
      <name val="Arial"/>
      <family val="2"/>
    </font>
    <font>
      <b/>
      <sz val="11"/>
      <color indexed="63"/>
      <name val="Calibri"/>
      <family val="2"/>
    </font>
    <font>
      <b/>
      <sz val="10"/>
      <color rgb="FF3F3F3F"/>
      <name val="Calibri"/>
      <family val="2"/>
      <scheme val="minor"/>
    </font>
    <font>
      <b/>
      <sz val="10"/>
      <color indexed="63"/>
      <name val="Calibri"/>
      <family val="2"/>
    </font>
    <font>
      <sz val="12"/>
      <name val="Times New Roman"/>
      <family val="1"/>
    </font>
    <font>
      <b/>
      <sz val="18"/>
      <color indexed="62"/>
      <name val="Cambria"/>
      <family val="2"/>
    </font>
    <font>
      <sz val="10"/>
      <color indexed="8"/>
      <name val="MS Sans Serif"/>
      <family val="2"/>
    </font>
    <font>
      <sz val="10"/>
      <color indexed="0"/>
      <name val="Helv"/>
      <family val="2"/>
    </font>
    <font>
      <b/>
      <sz val="10"/>
      <color indexed="10"/>
      <name val="Arial"/>
      <family val="2"/>
    </font>
    <font>
      <b/>
      <sz val="18"/>
      <color indexed="56"/>
      <name val="Cambria"/>
      <family val="2"/>
    </font>
    <font>
      <b/>
      <sz val="10"/>
      <color indexed="8"/>
      <name val="Calibri"/>
      <family val="2"/>
    </font>
    <font>
      <sz val="11"/>
      <color indexed="10"/>
      <name val="Calibri"/>
      <family val="2"/>
    </font>
    <font>
      <sz val="10"/>
      <color indexed="10"/>
      <name val="Calibri"/>
      <family val="2"/>
    </font>
    <font>
      <b/>
      <u/>
      <sz val="10"/>
      <color indexed="8"/>
      <name val="MS Sans Serif"/>
      <family val="2"/>
    </font>
    <font>
      <sz val="10"/>
      <name val="Palatino"/>
      <family val="1"/>
    </font>
    <font>
      <sz val="10"/>
      <color indexed="24"/>
      <name val="System"/>
      <family val="2"/>
    </font>
    <font>
      <sz val="10"/>
      <name val="SPKolheti"/>
      <family val="1"/>
    </font>
    <font>
      <sz val="11"/>
      <color theme="1"/>
      <name val="Sylfaen"/>
      <family val="1"/>
    </font>
    <font>
      <b/>
      <sz val="11"/>
      <name val="Sylfaen"/>
      <family val="1"/>
    </font>
    <font>
      <b/>
      <i/>
      <sz val="10"/>
      <color theme="1"/>
      <name val="Sylfaen"/>
      <family val="1"/>
    </font>
    <font>
      <sz val="9"/>
      <color theme="1"/>
      <name val="Calibri"/>
      <family val="2"/>
      <scheme val="minor"/>
    </font>
    <font>
      <b/>
      <sz val="9"/>
      <name val="Arial"/>
      <family val="2"/>
    </font>
    <font>
      <sz val="9"/>
      <name val="Arial"/>
      <family val="2"/>
    </font>
    <font>
      <sz val="9"/>
      <name val="Calibri"/>
      <family val="2"/>
    </font>
    <font>
      <b/>
      <sz val="9"/>
      <name val="Calibri"/>
      <family val="2"/>
    </font>
    <font>
      <sz val="9"/>
      <name val="Sylfaen"/>
      <family val="1"/>
    </font>
    <font>
      <sz val="9"/>
      <color theme="1"/>
      <name val="Sylfaen"/>
      <family val="1"/>
    </font>
    <font>
      <b/>
      <u/>
      <sz val="9"/>
      <name val="Sylfaen"/>
      <family val="1"/>
    </font>
    <font>
      <b/>
      <sz val="9"/>
      <name val="Sylfaen"/>
      <family val="1"/>
    </font>
    <font>
      <b/>
      <sz val="9"/>
      <color theme="1"/>
      <name val="Sylfaen"/>
      <family val="1"/>
    </font>
    <font>
      <sz val="9"/>
      <name val="Calibri"/>
      <family val="1"/>
      <scheme val="minor"/>
    </font>
    <font>
      <b/>
      <sz val="9"/>
      <name val="Calibri"/>
      <family val="1"/>
      <scheme val="minor"/>
    </font>
    <font>
      <i/>
      <sz val="9"/>
      <name val="Calibri"/>
      <family val="1"/>
      <scheme val="minor"/>
    </font>
    <font>
      <b/>
      <u/>
      <sz val="9"/>
      <color theme="1"/>
      <name val="Sylfaen"/>
      <family val="1"/>
    </font>
    <font>
      <b/>
      <sz val="9"/>
      <color theme="1"/>
      <name val="Calibri"/>
      <family val="1"/>
      <scheme val="minor"/>
    </font>
    <font>
      <sz val="9"/>
      <color rgb="FF000000"/>
      <name val="Sylfaen"/>
      <family val="1"/>
    </font>
    <font>
      <b/>
      <sz val="9"/>
      <color rgb="FF000000"/>
      <name val="Sylfaen"/>
      <family val="1"/>
    </font>
    <font>
      <sz val="11"/>
      <color theme="1"/>
      <name val="Calibri"/>
      <family val="2"/>
      <scheme val="minor"/>
    </font>
    <font>
      <sz val="9"/>
      <color indexed="8"/>
      <name val="Sylfaen"/>
      <family val="1"/>
    </font>
    <font>
      <b/>
      <sz val="9"/>
      <color theme="1"/>
      <name val="Calibri"/>
      <family val="2"/>
      <scheme val="minor"/>
    </font>
  </fonts>
  <fills count="78">
    <fill>
      <patternFill patternType="none"/>
    </fill>
    <fill>
      <patternFill patternType="gray125"/>
    </fill>
    <fill>
      <patternFill patternType="lightGray">
        <fgColor indexed="22"/>
      </patternFill>
    </fill>
    <fill>
      <patternFill patternType="solid">
        <fgColor indexed="31"/>
        <bgColor indexed="64"/>
      </patternFill>
    </fill>
    <fill>
      <patternFill patternType="solid">
        <fgColor theme="4" tint="0.79995117038483843"/>
        <bgColor indexed="64"/>
      </patternFill>
    </fill>
    <fill>
      <patternFill patternType="solid">
        <fgColor indexed="45"/>
        <bgColor indexed="64"/>
      </patternFill>
    </fill>
    <fill>
      <patternFill patternType="solid">
        <fgColor theme="5" tint="0.79995117038483843"/>
        <bgColor indexed="64"/>
      </patternFill>
    </fill>
    <fill>
      <patternFill patternType="solid">
        <fgColor indexed="42"/>
        <bgColor indexed="64"/>
      </patternFill>
    </fill>
    <fill>
      <patternFill patternType="solid">
        <fgColor theme="6" tint="0.79995117038483843"/>
        <bgColor indexed="64"/>
      </patternFill>
    </fill>
    <fill>
      <patternFill patternType="solid">
        <fgColor indexed="46"/>
        <bgColor indexed="64"/>
      </patternFill>
    </fill>
    <fill>
      <patternFill patternType="solid">
        <fgColor theme="7" tint="0.79995117038483843"/>
        <bgColor indexed="64"/>
      </patternFill>
    </fill>
    <fill>
      <patternFill patternType="solid">
        <fgColor indexed="27"/>
        <bgColor indexed="64"/>
      </patternFill>
    </fill>
    <fill>
      <patternFill patternType="solid">
        <fgColor theme="8" tint="0.79995117038483843"/>
        <bgColor indexed="64"/>
      </patternFill>
    </fill>
    <fill>
      <patternFill patternType="solid">
        <fgColor indexed="47"/>
        <bgColor indexed="64"/>
      </patternFill>
    </fill>
    <fill>
      <patternFill patternType="solid">
        <fgColor theme="9" tint="0.79995117038483843"/>
        <bgColor indexed="64"/>
      </patternFill>
    </fill>
    <fill>
      <patternFill patternType="solid">
        <fgColor indexed="44"/>
        <bgColor indexed="64"/>
      </patternFill>
    </fill>
    <fill>
      <patternFill patternType="solid">
        <fgColor theme="4" tint="0.59996337778862885"/>
        <bgColor indexed="64"/>
      </patternFill>
    </fill>
    <fill>
      <patternFill patternType="solid">
        <fgColor indexed="29"/>
        <bgColor indexed="64"/>
      </patternFill>
    </fill>
    <fill>
      <patternFill patternType="solid">
        <fgColor theme="5" tint="0.59996337778862885"/>
        <bgColor indexed="64"/>
      </patternFill>
    </fill>
    <fill>
      <patternFill patternType="solid">
        <fgColor indexed="11"/>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indexed="51"/>
        <bgColor indexed="64"/>
      </patternFill>
    </fill>
    <fill>
      <patternFill patternType="solid">
        <fgColor theme="9" tint="0.59996337778862885"/>
        <bgColor indexed="64"/>
      </patternFill>
    </fill>
    <fill>
      <patternFill patternType="solid">
        <fgColor indexed="30"/>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indexed="36"/>
        <bgColor indexed="64"/>
      </patternFill>
    </fill>
    <fill>
      <patternFill patternType="solid">
        <fgColor theme="7" tint="0.39997558519241921"/>
        <bgColor indexed="64"/>
      </patternFill>
    </fill>
    <fill>
      <patternFill patternType="solid">
        <fgColor indexed="49"/>
        <bgColor indexed="64"/>
      </patternFill>
    </fill>
    <fill>
      <patternFill patternType="solid">
        <fgColor theme="8" tint="0.39997558519241921"/>
        <bgColor indexed="64"/>
      </patternFill>
    </fill>
    <fill>
      <patternFill patternType="solid">
        <fgColor indexed="52"/>
        <bgColor indexed="64"/>
      </patternFill>
    </fill>
    <fill>
      <patternFill patternType="solid">
        <fgColor theme="9" tint="0.39997558519241921"/>
        <bgColor indexed="64"/>
      </patternFill>
    </fill>
    <fill>
      <patternFill patternType="solid">
        <fgColor indexed="31"/>
        <bgColor indexed="64"/>
      </patternFill>
    </fill>
    <fill>
      <patternFill patternType="solid">
        <fgColor indexed="44"/>
        <bgColor indexed="64"/>
      </patternFill>
    </fill>
    <fill>
      <patternFill patternType="solid">
        <fgColor indexed="62"/>
        <bgColor indexed="64"/>
      </patternFill>
    </fill>
    <fill>
      <patternFill patternType="solid">
        <fgColor theme="4"/>
        <bgColor indexed="64"/>
      </patternFill>
    </fill>
    <fill>
      <patternFill patternType="solid">
        <fgColor indexed="26"/>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theme="5"/>
        <bgColor indexed="64"/>
      </patternFill>
    </fill>
    <fill>
      <patternFill patternType="solid">
        <fgColor indexed="42"/>
        <bgColor indexed="64"/>
      </patternFill>
    </fill>
    <fill>
      <patternFill patternType="solid">
        <fgColor indexed="57"/>
        <bgColor indexed="64"/>
      </patternFill>
    </fill>
    <fill>
      <patternFill patternType="solid">
        <fgColor theme="6"/>
        <bgColor indexed="64"/>
      </patternFill>
    </fill>
    <fill>
      <patternFill patternType="solid">
        <fgColor theme="7"/>
        <bgColor indexed="64"/>
      </patternFill>
    </fill>
    <fill>
      <patternFill patternType="solid">
        <fgColor indexed="27"/>
        <bgColor indexed="64"/>
      </patternFill>
    </fill>
    <fill>
      <patternFill patternType="solid">
        <fgColor theme="8"/>
        <bgColor indexed="64"/>
      </patternFill>
    </fill>
    <fill>
      <patternFill patternType="solid">
        <fgColor indexed="47"/>
        <bgColor indexed="64"/>
      </patternFill>
    </fill>
    <fill>
      <patternFill patternType="solid">
        <fgColor indexed="53"/>
        <bgColor indexed="64"/>
      </patternFill>
    </fill>
    <fill>
      <patternFill patternType="solid">
        <fgColor theme="9"/>
        <bgColor indexed="64"/>
      </patternFill>
    </fill>
    <fill>
      <patternFill patternType="solid">
        <fgColor rgb="FFFFC7CE"/>
        <bgColor indexed="64"/>
      </patternFill>
    </fill>
    <fill>
      <patternFill patternType="solid">
        <fgColor indexed="22"/>
        <bgColor indexed="64"/>
      </patternFill>
    </fill>
    <fill>
      <patternFill patternType="solid">
        <fgColor rgb="FFF2F2F2"/>
        <bgColor indexed="64"/>
      </patternFill>
    </fill>
    <fill>
      <patternFill patternType="solid">
        <fgColor indexed="55"/>
        <bgColor indexed="64"/>
      </patternFill>
    </fill>
    <fill>
      <patternFill patternType="solid">
        <fgColor rgb="FFA5A5A5"/>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rgb="FFC6EFCE"/>
        <bgColor indexed="64"/>
      </patternFill>
    </fill>
    <fill>
      <patternFill patternType="solid">
        <fgColor indexed="9"/>
        <bgColor indexed="64"/>
      </patternFill>
    </fill>
    <fill>
      <patternFill patternType="solid">
        <fgColor rgb="FFFFCC99"/>
        <bgColor indexed="64"/>
      </patternFill>
    </fill>
    <fill>
      <patternFill patternType="solid">
        <fgColor indexed="13"/>
        <bgColor indexed="64"/>
      </patternFill>
    </fill>
    <fill>
      <patternFill patternType="solid">
        <fgColor indexed="43"/>
        <bgColor indexed="64"/>
      </patternFill>
    </fill>
    <fill>
      <patternFill patternType="solid">
        <fgColor rgb="FFFFEB9C"/>
        <bgColor indexed="64"/>
      </patternFill>
    </fill>
    <fill>
      <patternFill patternType="solid">
        <fgColor indexed="26"/>
        <bgColor indexed="64"/>
      </patternFill>
    </fill>
    <fill>
      <patternFill patternType="solid">
        <fgColor rgb="FFFFFFCC"/>
        <bgColor indexed="64"/>
      </patternFill>
    </fill>
    <fill>
      <patternFill patternType="solid">
        <fgColor theme="0"/>
        <bgColor indexed="64"/>
      </patternFill>
    </fill>
    <fill>
      <patternFill patternType="solid">
        <fgColor theme="2"/>
        <bgColor indexed="64"/>
      </patternFill>
    </fill>
    <fill>
      <patternFill patternType="solid">
        <fgColor rgb="FF5F5F5F"/>
        <bgColor indexed="64"/>
      </patternFill>
    </fill>
    <fill>
      <patternFill patternType="solid">
        <fgColor rgb="FFFFFFFF"/>
        <bgColor indexed="64"/>
      </patternFill>
    </fill>
    <fill>
      <patternFill patternType="solid">
        <fgColor theme="0" tint="-0.24994659260841701"/>
        <bgColor indexed="64"/>
      </patternFill>
    </fill>
    <fill>
      <patternFill patternType="solid">
        <fgColor theme="0" tint="-4.9958800012207406E-2"/>
        <bgColor indexed="64"/>
      </patternFill>
    </fill>
    <fill>
      <patternFill patternType="solid">
        <fgColor theme="0" tint="-0.34995574816125979"/>
        <bgColor indexed="64"/>
      </patternFill>
    </fill>
    <fill>
      <patternFill patternType="solid">
        <fgColor theme="1" tint="0.34998626667073579"/>
        <bgColor indexed="64"/>
      </patternFill>
    </fill>
    <fill>
      <patternFill patternType="solid">
        <fgColor theme="1" tint="0.49995422223578601"/>
        <bgColor indexed="64"/>
      </patternFill>
    </fill>
  </fills>
  <borders count="109">
    <border>
      <left/>
      <right/>
      <top/>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style="double">
        <color indexed="63"/>
      </left>
      <right style="double">
        <color indexed="63"/>
      </right>
      <top style="double">
        <color indexed="63"/>
      </top>
      <bottom style="double">
        <color indexed="63"/>
      </bottom>
      <diagonal/>
    </border>
    <border>
      <left style="double">
        <color rgb="FF3F3F3F"/>
      </left>
      <right style="double">
        <color rgb="FF3F3F3F"/>
      </right>
      <top style="double">
        <color rgb="FF3F3F3F"/>
      </top>
      <bottom style="double">
        <color rgb="FF3F3F3F"/>
      </bottom>
      <diagonal/>
    </border>
    <border>
      <left/>
      <right/>
      <top style="double">
        <color auto="1"/>
      </top>
      <bottom style="double">
        <color auto="1"/>
      </bottom>
      <diagonal/>
    </border>
    <border>
      <left style="thin">
        <color auto="1"/>
      </left>
      <right style="thin">
        <color auto="1"/>
      </right>
      <top style="thin">
        <color auto="1"/>
      </top>
      <bottom style="thin">
        <color auto="1"/>
      </bottom>
      <diagonal/>
    </border>
    <border>
      <left/>
      <right/>
      <top style="medium">
        <color auto="1"/>
      </top>
      <bottom style="medium">
        <color auto="1"/>
      </bottom>
      <diagonal/>
    </border>
    <border>
      <left/>
      <right/>
      <top style="thin">
        <color auto="1"/>
      </top>
      <bottom style="thin">
        <color auto="1"/>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auto="1"/>
      </left>
      <right/>
      <top style="thin">
        <color auto="1"/>
      </top>
      <bottom style="thin">
        <color auto="1"/>
      </bottom>
      <diagonal/>
    </border>
    <border>
      <left/>
      <right/>
      <top/>
      <bottom style="double">
        <color indexed="52"/>
      </bottom>
      <diagonal/>
    </border>
    <border>
      <left/>
      <right/>
      <top/>
      <bottom style="double">
        <color rgb="FFFF8001"/>
      </bottom>
      <diagonal/>
    </border>
    <border>
      <left style="hair">
        <color auto="1"/>
      </left>
      <right style="hair">
        <color auto="1"/>
      </right>
      <top style="hair">
        <color auto="1"/>
      </top>
      <bottom style="hair">
        <color auto="1"/>
      </bottom>
      <diagonal/>
    </border>
    <border>
      <left style="thin">
        <color auto="1"/>
      </left>
      <right style="thin">
        <color auto="1"/>
      </right>
      <top/>
      <bottom style="thin">
        <color auto="1"/>
      </bottom>
      <diagonal/>
    </border>
    <border>
      <left style="thin">
        <color indexed="22"/>
      </left>
      <right style="thin">
        <color indexed="22"/>
      </right>
      <top style="thin">
        <color indexed="22"/>
      </top>
      <bottom style="thin">
        <color indexed="22"/>
      </bottom>
      <diagonal/>
    </border>
    <border>
      <left style="thin">
        <color rgb="FFB2B2B2"/>
      </left>
      <right style="thin">
        <color rgb="FFB2B2B2"/>
      </right>
      <top style="thin">
        <color rgb="FFB2B2B2"/>
      </top>
      <bottom style="thin">
        <color rgb="FFB2B2B2"/>
      </bottom>
      <diagonal/>
    </border>
    <border>
      <left style="thin">
        <color indexed="63"/>
      </left>
      <right style="thin">
        <color indexed="63"/>
      </right>
      <top style="thin">
        <color indexed="63"/>
      </top>
      <bottom style="thin">
        <color indexed="63"/>
      </bottom>
      <diagonal/>
    </border>
    <border>
      <left style="thin">
        <color rgb="FF3F3F3F"/>
      </left>
      <right style="thin">
        <color rgb="FF3F3F3F"/>
      </right>
      <top style="thin">
        <color rgb="FF3F3F3F"/>
      </top>
      <bottom style="thin">
        <color rgb="FF3F3F3F"/>
      </bottom>
      <diagonal/>
    </border>
    <border>
      <left/>
      <right/>
      <top style="thin">
        <color indexed="62"/>
      </top>
      <bottom style="double">
        <color indexed="62"/>
      </bottom>
      <diagonal/>
    </border>
    <border>
      <left/>
      <right/>
      <top style="thin">
        <color theme="4"/>
      </top>
      <bottom style="double">
        <color theme="4"/>
      </bottom>
      <diagonal/>
    </border>
    <border>
      <left/>
      <right/>
      <top style="double">
        <color indexed="8"/>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right style="medium">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medium">
        <color auto="1"/>
      </bottom>
      <diagonal/>
    </border>
    <border>
      <left/>
      <right/>
      <top/>
      <bottom style="medium">
        <color auto="1"/>
      </bottom>
      <diagonal/>
    </border>
    <border>
      <left style="thin">
        <color auto="1"/>
      </left>
      <right style="thin">
        <color auto="1"/>
      </right>
      <top style="thin">
        <color auto="1"/>
      </top>
      <bottom/>
      <diagonal/>
    </border>
    <border>
      <left/>
      <right style="thin">
        <color theme="6" tint="-0.49995422223578601"/>
      </right>
      <top style="thin">
        <color auto="1"/>
      </top>
      <bottom style="thin">
        <color theme="6" tint="-0.49995422223578601"/>
      </bottom>
      <diagonal/>
    </border>
    <border>
      <left/>
      <right style="thin">
        <color theme="6" tint="-0.49995422223578601"/>
      </right>
      <top style="thin">
        <color theme="6" tint="-0.49995422223578601"/>
      </top>
      <bottom style="thin">
        <color theme="6" tint="-0.49995422223578601"/>
      </bottom>
      <diagonal/>
    </border>
    <border>
      <left/>
      <right style="thin">
        <color theme="6" tint="-0.49995422223578601"/>
      </right>
      <top style="thin">
        <color theme="6" tint="-0.49995422223578601"/>
      </top>
      <bottom/>
      <diagonal/>
    </border>
    <border>
      <left style="thin">
        <color auto="1"/>
      </left>
      <right style="thin">
        <color theme="6" tint="-0.4999542222357860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style="thin">
        <color auto="1"/>
      </left>
      <right style="thin">
        <color auto="1"/>
      </right>
      <top style="medium">
        <color auto="1"/>
      </top>
      <bottom/>
      <diagonal/>
    </border>
    <border>
      <left style="thin">
        <color theme="6" tint="-0.49995422223578601"/>
      </left>
      <right style="medium">
        <color auto="1"/>
      </right>
      <top style="thin">
        <color auto="1"/>
      </top>
      <bottom style="thin">
        <color theme="6" tint="-0.49995422223578601"/>
      </bottom>
      <diagonal/>
    </border>
    <border>
      <left style="thin">
        <color theme="6" tint="-0.49995422223578601"/>
      </left>
      <right style="medium">
        <color auto="1"/>
      </right>
      <top style="thin">
        <color theme="6" tint="-0.49995422223578601"/>
      </top>
      <bottom style="thin">
        <color theme="6" tint="-0.49995422223578601"/>
      </bottom>
      <diagonal/>
    </border>
    <border>
      <left style="thin">
        <color theme="6" tint="-0.49995422223578601"/>
      </left>
      <right style="medium">
        <color auto="1"/>
      </right>
      <top style="thin">
        <color theme="6" tint="-0.49995422223578601"/>
      </top>
      <bottom/>
      <diagonal/>
    </border>
    <border>
      <left style="thin">
        <color theme="6" tint="-0.49995422223578601"/>
      </left>
      <right style="medium">
        <color auto="1"/>
      </right>
      <top style="thin">
        <color auto="1"/>
      </top>
      <bottom style="thin">
        <color auto="1"/>
      </bottom>
      <diagonal/>
    </border>
    <border>
      <left style="thin">
        <color theme="6" tint="-0.49995422223578601"/>
      </left>
      <right style="medium">
        <color auto="1"/>
      </right>
      <top/>
      <bottom style="thin">
        <color theme="6" tint="-0.49995422223578601"/>
      </bottom>
      <diagonal/>
    </border>
    <border>
      <left style="thin">
        <color theme="6" tint="-0.49995422223578601"/>
      </left>
      <right style="medium">
        <color auto="1"/>
      </right>
      <top/>
      <bottom/>
      <diagonal/>
    </border>
    <border>
      <left style="thin">
        <color auto="1"/>
      </left>
      <right style="thin">
        <color theme="6" tint="-0.49995422223578601"/>
      </right>
      <top style="thin">
        <color auto="1"/>
      </top>
      <bottom style="medium">
        <color auto="1"/>
      </bottom>
      <diagonal/>
    </border>
    <border>
      <left style="thin">
        <color theme="6" tint="-0.49995422223578601"/>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auto="1"/>
      </left>
      <right/>
      <top style="medium">
        <color auto="1"/>
      </top>
      <bottom/>
      <diagonal/>
    </border>
    <border>
      <left style="medium">
        <color auto="1"/>
      </left>
      <right/>
      <top/>
      <bottom/>
      <diagonal/>
    </border>
    <border>
      <left/>
      <right/>
      <top style="medium">
        <color auto="1"/>
      </top>
      <bottom style="thin">
        <color auto="1"/>
      </bottom>
      <diagonal/>
    </border>
    <border>
      <left/>
      <right/>
      <top style="thin">
        <color auto="1"/>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theme="6" tint="-0.49995422223578601"/>
      </left>
      <right style="thin">
        <color theme="6" tint="-0.49995422223578601"/>
      </right>
      <top style="thin">
        <color auto="1"/>
      </top>
      <bottom style="thin">
        <color theme="6" tint="-0.49995422223578601"/>
      </bottom>
      <diagonal/>
    </border>
    <border>
      <left style="thin">
        <color theme="6" tint="-0.49995422223578601"/>
      </left>
      <right style="thin">
        <color theme="6" tint="-0.49995422223578601"/>
      </right>
      <top style="thin">
        <color theme="6" tint="-0.49995422223578601"/>
      </top>
      <bottom style="thin">
        <color theme="6" tint="-0.49995422223578601"/>
      </bottom>
      <diagonal/>
    </border>
    <border>
      <left style="thin">
        <color theme="6" tint="-0.49995422223578601"/>
      </left>
      <right style="thin">
        <color theme="6" tint="-0.49995422223578601"/>
      </right>
      <top style="thin">
        <color theme="6" tint="-0.49995422223578601"/>
      </top>
      <bottom/>
      <diagonal/>
    </border>
    <border>
      <left style="thin">
        <color theme="6" tint="-0.49995422223578601"/>
      </left>
      <right style="thin">
        <color theme="6" tint="-0.49995422223578601"/>
      </right>
      <top style="thin">
        <color auto="1"/>
      </top>
      <bottom style="thin">
        <color auto="1"/>
      </bottom>
      <diagonal/>
    </border>
    <border>
      <left style="thin">
        <color theme="6" tint="-0.49995422223578601"/>
      </left>
      <right style="thin">
        <color theme="6" tint="-0.49995422223578601"/>
      </right>
      <top/>
      <bottom style="thin">
        <color theme="6" tint="-0.49995422223578601"/>
      </bottom>
      <diagonal/>
    </border>
    <border>
      <left style="thin">
        <color theme="6" tint="-0.49995422223578601"/>
      </left>
      <right style="thin">
        <color theme="6" tint="-0.49995422223578601"/>
      </right>
      <top style="thin">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top style="medium">
        <color auto="1"/>
      </top>
      <bottom style="thin">
        <color auto="1"/>
      </bottom>
      <diagonal/>
    </border>
    <border>
      <left/>
      <right style="medium">
        <color auto="1"/>
      </right>
      <top/>
      <bottom/>
      <diagonal/>
    </border>
    <border>
      <left style="thin">
        <color auto="1"/>
      </left>
      <right/>
      <top/>
      <bottom style="thin">
        <color auto="1"/>
      </bottom>
      <diagonal/>
    </border>
    <border>
      <left style="thin">
        <color auto="1"/>
      </left>
      <right/>
      <top style="thin">
        <color auto="1"/>
      </top>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thin">
        <color auto="1"/>
      </top>
      <bottom/>
      <diagonal/>
    </border>
    <border>
      <left/>
      <right/>
      <top style="thin">
        <color auto="1"/>
      </top>
      <bottom/>
      <diagonal/>
    </border>
    <border>
      <left style="medium">
        <color auto="1"/>
      </left>
      <right/>
      <top style="thin">
        <color auto="1"/>
      </top>
      <bottom style="thin">
        <color auto="1"/>
      </bottom>
      <diagonal/>
    </border>
    <border>
      <left/>
      <right style="medium">
        <color auto="1"/>
      </right>
      <top style="thin">
        <color auto="1"/>
      </top>
      <bottom style="medium">
        <color auto="1"/>
      </bottom>
      <diagonal/>
    </border>
    <border>
      <left/>
      <right style="thin">
        <color auto="1"/>
      </right>
      <top style="medium">
        <color auto="1"/>
      </top>
      <bottom/>
      <diagonal/>
    </border>
    <border>
      <left style="medium">
        <color auto="1"/>
      </left>
      <right/>
      <top/>
      <bottom style="thin">
        <color auto="1"/>
      </bottom>
      <diagonal/>
    </border>
    <border>
      <left/>
      <right style="thin">
        <color auto="1"/>
      </right>
      <top/>
      <bottom style="thin">
        <color auto="1"/>
      </bottom>
      <diagonal/>
    </border>
    <border>
      <left/>
      <right style="thin">
        <color auto="1"/>
      </right>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style="thin">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thin">
        <color auto="1"/>
      </bottom>
      <diagonal/>
    </border>
    <border>
      <left/>
      <right style="medium">
        <color auto="1"/>
      </right>
      <top style="medium">
        <color auto="1"/>
      </top>
      <bottom/>
      <diagonal/>
    </border>
    <border diagonalDown="1">
      <left style="thin">
        <color auto="1"/>
      </left>
      <right/>
      <top style="thin">
        <color auto="1"/>
      </top>
      <bottom/>
      <diagonal style="thin">
        <color auto="1"/>
      </diagonal>
    </border>
    <border diagonalDown="1">
      <left/>
      <right style="thin">
        <color auto="1"/>
      </right>
      <top style="thin">
        <color auto="1"/>
      </top>
      <bottom/>
      <diagonal style="thin">
        <color auto="1"/>
      </diagonal>
    </border>
    <border diagonalDown="1">
      <left style="thin">
        <color auto="1"/>
      </left>
      <right/>
      <top/>
      <bottom/>
      <diagonal style="thin">
        <color auto="1"/>
      </diagonal>
    </border>
    <border diagonalDown="1">
      <left/>
      <right style="thin">
        <color auto="1"/>
      </right>
      <top/>
      <bottom/>
      <diagonal style="thin">
        <color auto="1"/>
      </diagonal>
    </border>
    <border diagonalDown="1">
      <left style="thin">
        <color auto="1"/>
      </left>
      <right/>
      <top/>
      <bottom style="thin">
        <color auto="1"/>
      </bottom>
      <diagonal style="thin">
        <color auto="1"/>
      </diagonal>
    </border>
    <border diagonalDown="1">
      <left/>
      <right style="thin">
        <color auto="1"/>
      </right>
      <top/>
      <bottom style="thin">
        <color auto="1"/>
      </bottom>
      <diagonal style="thin">
        <color auto="1"/>
      </diagonal>
    </border>
    <border>
      <left/>
      <right style="thin">
        <color auto="1"/>
      </right>
      <top style="thin">
        <color auto="1"/>
      </top>
      <bottom/>
      <diagonal/>
    </border>
    <border>
      <left/>
      <right/>
      <top/>
      <bottom style="thin">
        <color auto="1"/>
      </bottom>
      <diagonal/>
    </border>
    <border>
      <left style="thin">
        <color auto="1"/>
      </left>
      <right/>
      <top/>
      <bottom/>
      <diagonal/>
    </border>
    <border>
      <left style="thin">
        <color auto="1"/>
      </left>
      <right style="thin">
        <color auto="1"/>
      </right>
      <top/>
      <bottom/>
      <diagonal/>
    </border>
    <border diagonalDown="1">
      <left style="thin">
        <color auto="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s>
  <cellStyleXfs count="21414">
    <xf numFmtId="0" fontId="0" fillId="0" borderId="0"/>
    <xf numFmtId="9" fontId="115" fillId="0" borderId="0" applyFont="0" applyFill="0" applyBorder="0" applyAlignment="0" applyProtection="0"/>
    <xf numFmtId="43" fontId="115" fillId="0" borderId="0" applyFont="0" applyFill="0" applyBorder="0" applyAlignment="0" applyProtection="0"/>
    <xf numFmtId="43" fontId="1" fillId="0" borderId="0" applyFont="0" applyFill="0" applyBorder="0" applyAlignment="0" applyProtection="0"/>
    <xf numFmtId="43" fontId="115" fillId="0" borderId="0" applyFont="0" applyFill="0" applyBorder="0" applyAlignment="0" applyProtection="0"/>
    <xf numFmtId="0" fontId="115"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166" fontId="1" fillId="0" borderId="0" applyFont="0" applyFill="0" applyBorder="0" applyAlignment="0" applyProtection="0"/>
    <xf numFmtId="0" fontId="1" fillId="0" borderId="0"/>
    <xf numFmtId="0" fontId="1" fillId="0" borderId="0"/>
    <xf numFmtId="0" fontId="115" fillId="0" borderId="0"/>
    <xf numFmtId="9" fontId="115" fillId="0" borderId="0" applyFont="0" applyFill="0" applyBorder="0" applyAlignment="0" applyProtection="0"/>
    <xf numFmtId="0" fontId="1" fillId="0" borderId="0"/>
    <xf numFmtId="0" fontId="1" fillId="0" borderId="0"/>
    <xf numFmtId="0" fontId="9" fillId="0" borderId="0" applyNumberFormat="0" applyFill="0" applyBorder="0">
      <protection locked="0"/>
    </xf>
    <xf numFmtId="0" fontId="23" fillId="0" borderId="0"/>
    <xf numFmtId="168" fontId="24" fillId="2" borderId="0"/>
    <xf numFmtId="169" fontId="24" fillId="2" borderId="0"/>
    <xf numFmtId="168" fontId="24" fillId="2" borderId="0"/>
    <xf numFmtId="0" fontId="25" fillId="3" borderId="0" applyNumberFormat="0" applyBorder="0" applyAlignment="0" applyProtection="0"/>
    <xf numFmtId="0" fontId="3" fillId="4"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5" fillId="3"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5" fillId="3" borderId="0" applyNumberFormat="0" applyBorder="0" applyAlignment="0" applyProtection="0"/>
    <xf numFmtId="0" fontId="25" fillId="5" borderId="0" applyNumberFormat="0" applyBorder="0" applyAlignment="0" applyProtection="0"/>
    <xf numFmtId="0" fontId="3" fillId="6"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5" fillId="5"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5" fillId="5" borderId="0" applyNumberFormat="0" applyBorder="0" applyAlignment="0" applyProtection="0"/>
    <xf numFmtId="0" fontId="25" fillId="7" borderId="0" applyNumberFormat="0" applyBorder="0" applyAlignment="0" applyProtection="0"/>
    <xf numFmtId="0" fontId="3" fillId="8"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5" fillId="7"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5" fillId="7" borderId="0" applyNumberFormat="0" applyBorder="0" applyAlignment="0" applyProtection="0"/>
    <xf numFmtId="0" fontId="25" fillId="9" borderId="0" applyNumberFormat="0" applyBorder="0" applyAlignment="0" applyProtection="0"/>
    <xf numFmtId="0" fontId="3" fillId="10"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5" fillId="9"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5" fillId="9" borderId="0" applyNumberFormat="0" applyBorder="0" applyAlignment="0" applyProtection="0"/>
    <xf numFmtId="0" fontId="25" fillId="11" borderId="0" applyNumberFormat="0" applyBorder="0" applyAlignment="0" applyProtection="0"/>
    <xf numFmtId="0" fontId="3" fillId="12"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5" fillId="11"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5" fillId="11" borderId="0" applyNumberFormat="0" applyBorder="0" applyAlignment="0" applyProtection="0"/>
    <xf numFmtId="0" fontId="25" fillId="13" borderId="0" applyNumberFormat="0" applyBorder="0" applyAlignment="0" applyProtection="0"/>
    <xf numFmtId="0" fontId="3" fillId="14"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5" fillId="13"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5" fillId="13" borderId="0" applyNumberFormat="0" applyBorder="0" applyAlignment="0" applyProtection="0"/>
    <xf numFmtId="0" fontId="25" fillId="15" borderId="0" applyNumberFormat="0" applyBorder="0" applyAlignment="0" applyProtection="0"/>
    <xf numFmtId="0" fontId="3" fillId="16"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5" fillId="15"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5" fillId="15" borderId="0" applyNumberFormat="0" applyBorder="0" applyAlignment="0" applyProtection="0"/>
    <xf numFmtId="0" fontId="25" fillId="17" borderId="0" applyNumberFormat="0" applyBorder="0" applyAlignment="0" applyProtection="0"/>
    <xf numFmtId="0" fontId="3" fillId="18"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5" fillId="17"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5" fillId="17" borderId="0" applyNumberFormat="0" applyBorder="0" applyAlignment="0" applyProtection="0"/>
    <xf numFmtId="0" fontId="25" fillId="19" borderId="0" applyNumberFormat="0" applyBorder="0" applyAlignment="0" applyProtection="0"/>
    <xf numFmtId="0" fontId="3" fillId="20"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5" fillId="19"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5" fillId="19" borderId="0" applyNumberFormat="0" applyBorder="0" applyAlignment="0" applyProtection="0"/>
    <xf numFmtId="0" fontId="25" fillId="9" borderId="0" applyNumberFormat="0" applyBorder="0" applyAlignment="0" applyProtection="0"/>
    <xf numFmtId="0" fontId="3" fillId="21"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5" fillId="9"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5" fillId="9" borderId="0" applyNumberFormat="0" applyBorder="0" applyAlignment="0" applyProtection="0"/>
    <xf numFmtId="0" fontId="25" fillId="15" borderId="0" applyNumberFormat="0" applyBorder="0" applyAlignment="0" applyProtection="0"/>
    <xf numFmtId="0" fontId="3" fillId="22"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5" fillId="15"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5" fillId="15" borderId="0" applyNumberFormat="0" applyBorder="0" applyAlignment="0" applyProtection="0"/>
    <xf numFmtId="0" fontId="25" fillId="23" borderId="0" applyNumberFormat="0" applyBorder="0" applyAlignment="0" applyProtection="0"/>
    <xf numFmtId="0" fontId="3" fillId="24"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5" fillId="23"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5" fillId="23" borderId="0" applyNumberFormat="0" applyBorder="0" applyAlignment="0" applyProtection="0"/>
    <xf numFmtId="0" fontId="27" fillId="25" borderId="0" applyNumberFormat="0" applyBorder="0" applyAlignment="0" applyProtection="0"/>
    <xf numFmtId="0" fontId="28" fillId="26"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27" fillId="25"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27" fillId="25" borderId="0" applyNumberFormat="0" applyBorder="0" applyAlignment="0" applyProtection="0"/>
    <xf numFmtId="0" fontId="27" fillId="17" borderId="0" applyNumberFormat="0" applyBorder="0" applyAlignment="0" applyProtection="0"/>
    <xf numFmtId="0" fontId="28" fillId="27"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7" fillId="1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7" fillId="17" borderId="0" applyNumberFormat="0" applyBorder="0" applyAlignment="0" applyProtection="0"/>
    <xf numFmtId="0" fontId="27" fillId="19" borderId="0" applyNumberFormat="0" applyBorder="0" applyAlignment="0" applyProtection="0"/>
    <xf numFmtId="0" fontId="28" fillId="28"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7" fillId="19"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7" fillId="19" borderId="0" applyNumberFormat="0" applyBorder="0" applyAlignment="0" applyProtection="0"/>
    <xf numFmtId="0" fontId="27" fillId="29" borderId="0" applyNumberFormat="0" applyBorder="0" applyAlignment="0" applyProtection="0"/>
    <xf numFmtId="0" fontId="28" fillId="30"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7" fillId="29"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7" fillId="29" borderId="0" applyNumberFormat="0" applyBorder="0" applyAlignment="0" applyProtection="0"/>
    <xf numFmtId="0" fontId="27" fillId="31" borderId="0" applyNumberFormat="0" applyBorder="0" applyAlignment="0" applyProtection="0"/>
    <xf numFmtId="0" fontId="28" fillId="32"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7" fillId="31"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7" fillId="31" borderId="0" applyNumberFormat="0" applyBorder="0" applyAlignment="0" applyProtection="0"/>
    <xf numFmtId="0" fontId="27" fillId="33" borderId="0" applyNumberFormat="0" applyBorder="0" applyAlignment="0" applyProtection="0"/>
    <xf numFmtId="0" fontId="28" fillId="34" borderId="0" applyNumberFormat="0" applyBorder="0" applyAlignment="0" applyProtection="0"/>
    <xf numFmtId="0" fontId="29" fillId="33" borderId="0" applyNumberFormat="0" applyBorder="0" applyAlignment="0" applyProtection="0"/>
    <xf numFmtId="0" fontId="29" fillId="33" borderId="0" applyNumberFormat="0" applyBorder="0" applyAlignment="0" applyProtection="0"/>
    <xf numFmtId="0" fontId="29" fillId="33" borderId="0" applyNumberFormat="0" applyBorder="0" applyAlignment="0" applyProtection="0"/>
    <xf numFmtId="0" fontId="27" fillId="33"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9" fillId="33" borderId="0" applyNumberFormat="0" applyBorder="0" applyAlignment="0" applyProtection="0"/>
    <xf numFmtId="0" fontId="29" fillId="33" borderId="0" applyNumberFormat="0" applyBorder="0" applyAlignment="0" applyProtection="0"/>
    <xf numFmtId="0" fontId="29" fillId="33" borderId="0" applyNumberFormat="0" applyBorder="0" applyAlignment="0" applyProtection="0"/>
    <xf numFmtId="0" fontId="29" fillId="33" borderId="0" applyNumberFormat="0" applyBorder="0" applyAlignment="0" applyProtection="0"/>
    <xf numFmtId="0" fontId="29" fillId="33" borderId="0" applyNumberFormat="0" applyBorder="0" applyAlignment="0" applyProtection="0"/>
    <xf numFmtId="0" fontId="29" fillId="33" borderId="0" applyNumberFormat="0" applyBorder="0" applyAlignment="0" applyProtection="0"/>
    <xf numFmtId="0" fontId="29" fillId="33" borderId="0" applyNumberFormat="0" applyBorder="0" applyAlignment="0" applyProtection="0"/>
    <xf numFmtId="0" fontId="29" fillId="33" borderId="0" applyNumberFormat="0" applyBorder="0" applyAlignment="0" applyProtection="0"/>
    <xf numFmtId="0" fontId="29" fillId="33" borderId="0" applyNumberFormat="0" applyBorder="0" applyAlignment="0" applyProtection="0"/>
    <xf numFmtId="0" fontId="29" fillId="33" borderId="0" applyNumberFormat="0" applyBorder="0" applyAlignment="0" applyProtection="0"/>
    <xf numFmtId="0" fontId="29" fillId="33" borderId="0" applyNumberFormat="0" applyBorder="0" applyAlignment="0" applyProtection="0"/>
    <xf numFmtId="0" fontId="29" fillId="33" borderId="0" applyNumberFormat="0" applyBorder="0" applyAlignment="0" applyProtection="0"/>
    <xf numFmtId="0" fontId="27" fillId="33"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7" fillId="36" borderId="0" applyNumberFormat="0" applyBorder="0" applyAlignment="0" applyProtection="0"/>
    <xf numFmtId="0" fontId="27" fillId="37" borderId="0" applyNumberFormat="0" applyBorder="0" applyAlignment="0" applyProtection="0"/>
    <xf numFmtId="0" fontId="28" fillId="38" borderId="0" applyNumberFormat="0" applyBorder="0" applyAlignment="0" applyProtection="0"/>
    <xf numFmtId="0" fontId="29" fillId="37" borderId="0" applyNumberFormat="0" applyBorder="0" applyAlignment="0" applyProtection="0"/>
    <xf numFmtId="0" fontId="29" fillId="37" borderId="0" applyNumberFormat="0" applyBorder="0" applyAlignment="0" applyProtection="0"/>
    <xf numFmtId="0" fontId="29" fillId="37" borderId="0" applyNumberFormat="0" applyBorder="0" applyAlignment="0" applyProtection="0"/>
    <xf numFmtId="0" fontId="27" fillId="37"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9" fillId="37" borderId="0" applyNumberFormat="0" applyBorder="0" applyAlignment="0" applyProtection="0"/>
    <xf numFmtId="0" fontId="29" fillId="37" borderId="0" applyNumberFormat="0" applyBorder="0" applyAlignment="0" applyProtection="0"/>
    <xf numFmtId="0" fontId="29" fillId="37" borderId="0" applyNumberFormat="0" applyBorder="0" applyAlignment="0" applyProtection="0"/>
    <xf numFmtId="0" fontId="29" fillId="37" borderId="0" applyNumberFormat="0" applyBorder="0" applyAlignment="0" applyProtection="0"/>
    <xf numFmtId="0" fontId="29" fillId="37" borderId="0" applyNumberFormat="0" applyBorder="0" applyAlignment="0" applyProtection="0"/>
    <xf numFmtId="0" fontId="29" fillId="37" borderId="0" applyNumberFormat="0" applyBorder="0" applyAlignment="0" applyProtection="0"/>
    <xf numFmtId="0" fontId="29" fillId="37" borderId="0" applyNumberFormat="0" applyBorder="0" applyAlignment="0" applyProtection="0"/>
    <xf numFmtId="0" fontId="29" fillId="37" borderId="0" applyNumberFormat="0" applyBorder="0" applyAlignment="0" applyProtection="0"/>
    <xf numFmtId="0" fontId="29" fillId="37" borderId="0" applyNumberFormat="0" applyBorder="0" applyAlignment="0" applyProtection="0"/>
    <xf numFmtId="0" fontId="29" fillId="37" borderId="0" applyNumberFormat="0" applyBorder="0" applyAlignment="0" applyProtection="0"/>
    <xf numFmtId="0" fontId="29" fillId="37" borderId="0" applyNumberFormat="0" applyBorder="0" applyAlignment="0" applyProtection="0"/>
    <xf numFmtId="0" fontId="29"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5" fillId="39" borderId="0" applyNumberFormat="0" applyBorder="0" applyAlignment="0" applyProtection="0"/>
    <xf numFmtId="0" fontId="25" fillId="40" borderId="0" applyNumberFormat="0" applyBorder="0" applyAlignment="0" applyProtection="0"/>
    <xf numFmtId="0" fontId="27" fillId="41" borderId="0" applyNumberFormat="0" applyBorder="0" applyAlignment="0" applyProtection="0"/>
    <xf numFmtId="0" fontId="27" fillId="42" borderId="0" applyNumberFormat="0" applyBorder="0" applyAlignment="0" applyProtection="0"/>
    <xf numFmtId="0" fontId="28" fillId="43"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7" fillId="42"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5" fillId="39" borderId="0" applyNumberFormat="0" applyBorder="0" applyAlignment="0" applyProtection="0"/>
    <xf numFmtId="0" fontId="25" fillId="44" borderId="0" applyNumberFormat="0" applyBorder="0" applyAlignment="0" applyProtection="0"/>
    <xf numFmtId="0" fontId="27" fillId="40" borderId="0" applyNumberFormat="0" applyBorder="0" applyAlignment="0" applyProtection="0"/>
    <xf numFmtId="0" fontId="27" fillId="45" borderId="0" applyNumberFormat="0" applyBorder="0" applyAlignment="0" applyProtection="0"/>
    <xf numFmtId="0" fontId="28" fillId="46"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7" fillId="45"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5" fillId="35" borderId="0" applyNumberFormat="0" applyBorder="0" applyAlignment="0" applyProtection="0"/>
    <xf numFmtId="0" fontId="25" fillId="40" borderId="0" applyNumberFormat="0" applyBorder="0" applyAlignment="0" applyProtection="0"/>
    <xf numFmtId="0" fontId="27" fillId="40" borderId="0" applyNumberFormat="0" applyBorder="0" applyAlignment="0" applyProtection="0"/>
    <xf numFmtId="0" fontId="27" fillId="29" borderId="0" applyNumberFormat="0" applyBorder="0" applyAlignment="0" applyProtection="0"/>
    <xf numFmtId="0" fontId="28" fillId="47"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7" fillId="29"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5" fillId="48" borderId="0" applyNumberFormat="0" applyBorder="0" applyAlignment="0" applyProtection="0"/>
    <xf numFmtId="0" fontId="25" fillId="35" borderId="0" applyNumberFormat="0" applyBorder="0" applyAlignment="0" applyProtection="0"/>
    <xf numFmtId="0" fontId="27" fillId="36" borderId="0" applyNumberFormat="0" applyBorder="0" applyAlignment="0" applyProtection="0"/>
    <xf numFmtId="0" fontId="27" fillId="31" borderId="0" applyNumberFormat="0" applyBorder="0" applyAlignment="0" applyProtection="0"/>
    <xf numFmtId="0" fontId="28" fillId="49"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7" fillId="31" borderId="0" applyNumberFormat="0" applyBorder="0" applyAlignment="0" applyProtection="0"/>
    <xf numFmtId="0" fontId="28" fillId="49" borderId="0" applyNumberFormat="0" applyBorder="0" applyAlignment="0" applyProtection="0"/>
    <xf numFmtId="0" fontId="28" fillId="49" borderId="0" applyNumberFormat="0" applyBorder="0" applyAlignment="0" applyProtection="0"/>
    <xf numFmtId="0" fontId="28" fillId="49" borderId="0" applyNumberFormat="0" applyBorder="0" applyAlignment="0" applyProtection="0"/>
    <xf numFmtId="0" fontId="28" fillId="49" borderId="0" applyNumberFormat="0" applyBorder="0" applyAlignment="0" applyProtection="0"/>
    <xf numFmtId="0" fontId="28" fillId="49" borderId="0" applyNumberFormat="0" applyBorder="0" applyAlignment="0" applyProtection="0"/>
    <xf numFmtId="0" fontId="28" fillId="49" borderId="0" applyNumberFormat="0" applyBorder="0" applyAlignment="0" applyProtection="0"/>
    <xf numFmtId="0" fontId="28" fillId="49"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5" fillId="39" borderId="0" applyNumberFormat="0" applyBorder="0" applyAlignment="0" applyProtection="0"/>
    <xf numFmtId="0" fontId="25" fillId="50" borderId="0" applyNumberFormat="0" applyBorder="0" applyAlignment="0" applyProtection="0"/>
    <xf numFmtId="0" fontId="27" fillId="50" borderId="0" applyNumberFormat="0" applyBorder="0" applyAlignment="0" applyProtection="0"/>
    <xf numFmtId="0" fontId="27" fillId="51" borderId="0" applyNumberFormat="0" applyBorder="0" applyAlignment="0" applyProtection="0"/>
    <xf numFmtId="0" fontId="28" fillId="52"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7" fillId="51"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7" fillId="51" borderId="0" applyNumberFormat="0" applyBorder="0" applyAlignment="0" applyProtection="0"/>
    <xf numFmtId="0" fontId="27" fillId="51" borderId="0" applyNumberFormat="0" applyBorder="0" applyAlignment="0" applyProtection="0"/>
    <xf numFmtId="0" fontId="27" fillId="51" borderId="0" applyNumberFormat="0" applyBorder="0" applyAlignment="0" applyProtection="0"/>
    <xf numFmtId="0" fontId="30" fillId="5" borderId="0" applyNumberFormat="0" applyBorder="0" applyAlignment="0" applyProtection="0"/>
    <xf numFmtId="0" fontId="31" fillId="53"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0" fillId="5" borderId="0" applyNumberFormat="0" applyBorder="0" applyAlignment="0" applyProtection="0"/>
    <xf numFmtId="0" fontId="31" fillId="53" borderId="0" applyNumberFormat="0" applyBorder="0" applyAlignment="0" applyProtection="0"/>
    <xf numFmtId="0" fontId="31" fillId="53" borderId="0" applyNumberFormat="0" applyBorder="0" applyAlignment="0" applyProtection="0"/>
    <xf numFmtId="0" fontId="31" fillId="53" borderId="0" applyNumberFormat="0" applyBorder="0" applyAlignment="0" applyProtection="0"/>
    <xf numFmtId="0" fontId="31" fillId="53" borderId="0" applyNumberFormat="0" applyBorder="0" applyAlignment="0" applyProtection="0"/>
    <xf numFmtId="0" fontId="31" fillId="53" borderId="0" applyNumberFormat="0" applyBorder="0" applyAlignment="0" applyProtection="0"/>
    <xf numFmtId="0" fontId="31" fillId="53" borderId="0" applyNumberFormat="0" applyBorder="0" applyAlignment="0" applyProtection="0"/>
    <xf numFmtId="0" fontId="31" fillId="53"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0" fillId="5" borderId="0" applyNumberFormat="0" applyBorder="0" applyAlignment="0" applyProtection="0"/>
    <xf numFmtId="170" fontId="33" fillId="0" borderId="0" applyFill="0" applyBorder="0" applyAlignment="0"/>
    <xf numFmtId="170" fontId="33" fillId="0" borderId="0" applyFill="0" applyBorder="0" applyAlignment="0"/>
    <xf numFmtId="170" fontId="33" fillId="0" borderId="0" applyFill="0" applyBorder="0" applyAlignment="0"/>
    <xf numFmtId="170" fontId="33" fillId="0" borderId="0" applyFill="0" applyBorder="0" applyAlignment="0"/>
    <xf numFmtId="171" fontId="34" fillId="0" borderId="0" applyFill="0" applyBorder="0" applyAlignment="0"/>
    <xf numFmtId="171" fontId="34" fillId="0" borderId="0" applyFill="0" applyBorder="0" applyAlignment="0"/>
    <xf numFmtId="170" fontId="33" fillId="0" borderId="0" applyFill="0" applyBorder="0" applyAlignment="0"/>
    <xf numFmtId="170" fontId="33" fillId="0" borderId="0" applyFill="0" applyBorder="0" applyAlignment="0"/>
    <xf numFmtId="170" fontId="33" fillId="0" borderId="0" applyFill="0" applyBorder="0" applyAlignment="0"/>
    <xf numFmtId="170" fontId="33" fillId="0" borderId="0" applyFill="0" applyBorder="0" applyAlignment="0"/>
    <xf numFmtId="170" fontId="33" fillId="0" borderId="0" applyFill="0" applyBorder="0" applyAlignment="0"/>
    <xf numFmtId="170" fontId="33" fillId="0" borderId="0" applyFill="0" applyBorder="0" applyAlignment="0"/>
    <xf numFmtId="172" fontId="34" fillId="0" borderId="0" applyFill="0" applyBorder="0" applyAlignment="0"/>
    <xf numFmtId="173" fontId="34" fillId="0" borderId="0" applyFill="0" applyBorder="0" applyAlignment="0"/>
    <xf numFmtId="174" fontId="34" fillId="0" borderId="0" applyFill="0" applyBorder="0" applyAlignment="0"/>
    <xf numFmtId="175" fontId="34" fillId="0" borderId="0" applyFill="0" applyBorder="0" applyAlignment="0"/>
    <xf numFmtId="171" fontId="34" fillId="0" borderId="0" applyFill="0" applyBorder="0" applyAlignment="0"/>
    <xf numFmtId="176" fontId="34" fillId="0" borderId="0" applyFill="0" applyBorder="0" applyAlignment="0"/>
    <xf numFmtId="172" fontId="34" fillId="0" borderId="0" applyFill="0" applyBorder="0" applyAlignment="0"/>
    <xf numFmtId="0" fontId="35" fillId="54" borderId="1" applyNumberFormat="0" applyAlignment="0" applyProtection="0"/>
    <xf numFmtId="0" fontId="36" fillId="55" borderId="2"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7"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7"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7"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6" fillId="55" borderId="2"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6" fillId="55" borderId="2"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6" fillId="55" borderId="2"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6" fillId="55" borderId="2"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6" fillId="55" borderId="2"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6" fillId="55" borderId="2"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6" fillId="55" borderId="2"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7" fillId="54" borderId="1" applyNumberFormat="0" applyAlignment="0" applyProtection="0"/>
    <xf numFmtId="0" fontId="37" fillId="54" borderId="1" applyNumberFormat="0" applyAlignment="0" applyProtection="0"/>
    <xf numFmtId="0" fontId="37" fillId="54" borderId="1" applyNumberFormat="0" applyAlignment="0" applyProtection="0"/>
    <xf numFmtId="0" fontId="37" fillId="54" borderId="1" applyNumberFormat="0" applyAlignment="0" applyProtection="0"/>
    <xf numFmtId="0" fontId="37" fillId="54" borderId="1" applyNumberFormat="0" applyAlignment="0" applyProtection="0"/>
    <xf numFmtId="0" fontId="37" fillId="54" borderId="1" applyNumberFormat="0" applyAlignment="0" applyProtection="0"/>
    <xf numFmtId="0" fontId="37" fillId="54" borderId="1" applyNumberFormat="0" applyAlignment="0" applyProtection="0"/>
    <xf numFmtId="0" fontId="37" fillId="54" borderId="1" applyNumberFormat="0" applyAlignment="0" applyProtection="0"/>
    <xf numFmtId="0" fontId="37" fillId="54" borderId="1" applyNumberFormat="0" applyAlignment="0" applyProtection="0"/>
    <xf numFmtId="0" fontId="37" fillId="54" borderId="1" applyNumberFormat="0" applyAlignment="0" applyProtection="0"/>
    <xf numFmtId="0" fontId="37" fillId="54" borderId="1" applyNumberFormat="0" applyAlignment="0" applyProtection="0"/>
    <xf numFmtId="0" fontId="37" fillId="54" borderId="1" applyNumberFormat="0" applyAlignment="0" applyProtection="0"/>
    <xf numFmtId="0" fontId="35" fillId="54" borderId="1" applyNumberFormat="0" applyAlignment="0" applyProtection="0"/>
    <xf numFmtId="0" fontId="38" fillId="56" borderId="3" applyNumberFormat="0" applyAlignment="0" applyProtection="0"/>
    <xf numFmtId="0" fontId="39" fillId="57" borderId="4"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38"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39" fillId="57" borderId="4"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40" fillId="56" borderId="3" applyNumberFormat="0" applyAlignment="0" applyProtection="0"/>
    <xf numFmtId="0" fontId="38" fillId="56" borderId="3" applyNumberFormat="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71" fontId="3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quotePrefix="1">
      <protection locked="0"/>
    </xf>
    <xf numFmtId="43" fontId="25" fillId="0" borderId="0" applyFont="0" applyFill="0" applyBorder="0" applyAlignment="0" applyProtection="0"/>
    <xf numFmtId="43" fontId="1" fillId="0" borderId="0" quotePrefix="1">
      <protection locked="0"/>
    </xf>
    <xf numFmtId="43" fontId="25" fillId="0" borderId="0" applyFont="0" applyFill="0" applyBorder="0" applyAlignment="0" applyProtection="0"/>
    <xf numFmtId="43" fontId="1" fillId="0" borderId="0" quotePrefix="1">
      <protection locked="0"/>
    </xf>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quotePrefix="1">
      <protection locked="0"/>
    </xf>
    <xf numFmtId="177" fontId="115" fillId="0" borderId="0" applyFont="0" applyFill="0" applyBorder="0" applyAlignment="0" applyProtection="0"/>
    <xf numFmtId="177" fontId="1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2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2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2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166" fontId="2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166" fontId="2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166" fontId="25" fillId="0" borderId="0" applyFont="0" applyFill="0" applyBorder="0" applyAlignment="0" applyProtection="0"/>
    <xf numFmtId="166" fontId="2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4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 fillId="0" borderId="0" applyFont="0" applyFill="0" applyBorder="0" applyAlignment="0" applyProtection="0"/>
    <xf numFmtId="43" fontId="115" fillId="0" borderId="0" applyFont="0" applyFill="0" applyBorder="0" applyAlignment="0" applyProtection="0"/>
    <xf numFmtId="178" fontId="2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178" fontId="2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178" fontId="2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178" fontId="2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178" fontId="2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43" fontId="2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43" fontId="1"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43" fontId="2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43" fontId="115" fillId="0" borderId="0" applyFont="0" applyFill="0" applyBorder="0" applyAlignment="0" applyProtection="0"/>
    <xf numFmtId="43" fontId="1"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2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4" fontId="1"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78" fontId="25" fillId="0" borderId="0" applyFont="0" applyFill="0" applyBorder="0" applyAlignment="0" applyProtection="0"/>
    <xf numFmtId="44" fontId="1" fillId="0" borderId="0" applyFont="0" applyFill="0" applyBorder="0" applyAlignment="0" applyProtection="0"/>
    <xf numFmtId="43" fontId="25" fillId="0" borderId="0" applyFont="0" applyFill="0" applyBorder="0" applyAlignment="0" applyProtection="0"/>
    <xf numFmtId="44" fontId="1" fillId="0" borderId="0" applyFont="0" applyFill="0" applyBorder="0" applyAlignment="0" applyProtection="0"/>
    <xf numFmtId="178" fontId="25" fillId="0" borderId="0" applyFont="0" applyFill="0" applyBorder="0" applyAlignment="0" applyProtection="0"/>
    <xf numFmtId="44" fontId="1" fillId="0" borderId="0" applyFont="0" applyFill="0" applyBorder="0" applyAlignment="0" applyProtection="0"/>
    <xf numFmtId="43" fontId="115" fillId="0" borderId="0" applyFont="0" applyFill="0" applyBorder="0" applyAlignment="0" applyProtection="0"/>
    <xf numFmtId="43" fontId="1"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43" fontId="115" fillId="0" borderId="0" applyFont="0" applyFill="0" applyBorder="0" applyAlignment="0" applyProtection="0"/>
    <xf numFmtId="178" fontId="2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178" fontId="2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178" fontId="2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44" fontId="1"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44" fontId="1"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43"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2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78" fontId="25" fillId="0" borderId="0" applyFont="0" applyFill="0" applyBorder="0" applyAlignment="0" applyProtection="0"/>
    <xf numFmtId="44" fontId="1" fillId="0" borderId="0" applyFont="0" applyFill="0" applyBorder="0" applyAlignment="0" applyProtection="0"/>
    <xf numFmtId="178" fontId="25" fillId="0" borderId="0" applyFont="0" applyFill="0" applyBorder="0" applyAlignment="0" applyProtection="0"/>
    <xf numFmtId="44" fontId="1" fillId="0" borderId="0" applyFont="0" applyFill="0" applyBorder="0" applyAlignment="0" applyProtection="0"/>
    <xf numFmtId="43" fontId="115" fillId="0" borderId="0" applyFont="0" applyFill="0" applyBorder="0" applyAlignment="0" applyProtection="0"/>
    <xf numFmtId="44" fontId="1"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2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44" fontId="1"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178" fontId="2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44" fontId="1"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4" fontId="1"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4" fontId="1"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4" fontId="1"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4" fontId="1"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4" fontId="1"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4" fontId="1"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178" fontId="2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 fillId="0" borderId="0" applyFont="0" applyFill="0" applyBorder="0" applyAlignment="0" applyProtection="0"/>
    <xf numFmtId="178" fontId="2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178" fontId="2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178" fontId="2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178" fontId="2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178" fontId="2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178" fontId="2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4" fontId="1"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4" fontId="1"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4" fontId="1"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4" fontId="1"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25" fillId="0" borderId="0" applyFont="0" applyFill="0" applyBorder="0" applyAlignment="0" applyProtection="0"/>
    <xf numFmtId="44" fontId="1"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4" fontId="1"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4" fontId="1"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4" fontId="1"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4" fontId="1"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2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2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2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2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178" fontId="2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2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2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2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2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2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2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2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2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165" fontId="2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178" fontId="2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178" fontId="2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 fillId="0" borderId="0" applyFont="0" applyFill="0" applyBorder="0" applyAlignment="0" applyProtection="0"/>
    <xf numFmtId="178" fontId="2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178" fontId="2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178" fontId="2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178" fontId="2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178"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41" fillId="0" borderId="0" applyFont="0" applyFill="0" applyBorder="0" applyAlignment="0" applyProtection="0"/>
    <xf numFmtId="43" fontId="1"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4" fontId="1"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2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2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2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2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166" fontId="25" fillId="0" borderId="0" applyFont="0" applyFill="0" applyBorder="0" applyAlignment="0" applyProtection="0"/>
    <xf numFmtId="166" fontId="2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quotePrefix="1">
      <protection locked="0"/>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25" fillId="0" borderId="0" applyFont="0" applyFill="0" applyBorder="0" applyAlignment="0" applyProtection="0"/>
    <xf numFmtId="166"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25" fillId="0" borderId="0" applyFont="0" applyFill="0" applyBorder="0" applyAlignment="0" applyProtection="0"/>
    <xf numFmtId="166"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quotePrefix="1">
      <protection locked="0"/>
    </xf>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quotePrefix="1">
      <protection locked="0"/>
    </xf>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166" fontId="25" fillId="0" borderId="0" applyFont="0" applyFill="0" applyBorder="0" applyAlignment="0" applyProtection="0"/>
    <xf numFmtId="166"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8" fontId="1" fillId="0" borderId="0" applyFont="0" applyFill="0" applyProtection="0"/>
    <xf numFmtId="8" fontId="1" fillId="0" borderId="0" applyFont="0" applyFill="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8" fontId="1" fillId="0" borderId="0" applyFont="0" applyFill="0" applyProtection="0"/>
    <xf numFmtId="43" fontId="1" fillId="0" borderId="0" applyFont="0" applyFill="0" applyBorder="0" applyAlignment="0" applyProtection="0"/>
    <xf numFmtId="8" fontId="1" fillId="0" borderId="0" applyFont="0" applyFill="0" applyProtection="0"/>
    <xf numFmtId="8" fontId="1" fillId="0" borderId="0" applyFont="0" applyFill="0" applyProtection="0"/>
    <xf numFmtId="8" fontId="1" fillId="0" borderId="0" applyFont="0" applyFill="0" applyProtection="0"/>
    <xf numFmtId="8" fontId="1" fillId="0" borderId="0" applyFont="0" applyFill="0" applyProtection="0"/>
    <xf numFmtId="8" fontId="1" fillId="0" borderId="0" applyFont="0" applyFill="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179" fontId="1" fillId="0" borderId="0" applyFont="0" applyFill="0" applyBorder="0" applyAlignment="0" applyProtection="0"/>
    <xf numFmtId="43" fontId="1" fillId="0" borderId="0" applyFont="0" applyFill="0" applyBorder="0" applyAlignment="0" applyProtection="0"/>
    <xf numFmtId="179" fontId="1" fillId="0" borderId="0" applyFont="0" applyFill="0" applyBorder="0" applyAlignment="0" applyProtection="0"/>
    <xf numFmtId="43" fontId="1" fillId="0" borderId="0" applyFont="0" applyFill="0" applyBorder="0" applyAlignment="0" applyProtection="0"/>
    <xf numFmtId="0"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3" fillId="0" borderId="0"/>
    <xf numFmtId="172" fontId="3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5" fillId="0" borderId="0" applyFont="0" applyFill="0" applyBorder="0" applyAlignment="0" applyProtection="0"/>
    <xf numFmtId="44" fontId="115" fillId="0" borderId="0" applyFont="0" applyFill="0" applyBorder="0" applyAlignment="0" applyProtection="0"/>
    <xf numFmtId="44" fontId="115" fillId="0" borderId="0" applyFont="0" applyFill="0" applyBorder="0" applyAlignment="0" applyProtection="0"/>
    <xf numFmtId="44" fontId="115" fillId="0" borderId="0" applyFont="0" applyFill="0" applyBorder="0" applyAlignment="0" applyProtection="0"/>
    <xf numFmtId="44" fontId="11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44" fontId="115" fillId="0" borderId="0" applyFont="0" applyFill="0" applyBorder="0" applyAlignment="0" applyProtection="0"/>
    <xf numFmtId="44" fontId="115" fillId="0" borderId="0" applyFont="0" applyFill="0" applyBorder="0" applyAlignment="0" applyProtection="0"/>
    <xf numFmtId="44" fontId="115" fillId="0" borderId="0" applyFont="0" applyFill="0" applyBorder="0" applyAlignment="0" applyProtection="0"/>
    <xf numFmtId="44" fontId="115"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42" fillId="0" borderId="0"/>
    <xf numFmtId="14" fontId="43" fillId="0" borderId="0" applyFill="0" applyBorder="0" applyAlignment="0"/>
    <xf numFmtId="38" fontId="24" fillId="0" borderId="5">
      <alignment vertical="center"/>
    </xf>
    <xf numFmtId="38" fontId="24" fillId="0" borderId="5">
      <alignment vertical="center"/>
    </xf>
    <xf numFmtId="38" fontId="24" fillId="0" borderId="5">
      <alignment vertical="center"/>
    </xf>
    <xf numFmtId="38" fontId="24" fillId="0" borderId="5">
      <alignment vertical="center"/>
    </xf>
    <xf numFmtId="38" fontId="24" fillId="0" borderId="5">
      <alignment vertical="center"/>
    </xf>
    <xf numFmtId="38" fontId="24" fillId="0" borderId="5">
      <alignment vertical="center"/>
    </xf>
    <xf numFmtId="38" fontId="24" fillId="0" borderId="5">
      <alignment vertical="center"/>
    </xf>
    <xf numFmtId="38" fontId="24" fillId="0" borderId="0" applyFont="0" applyFill="0" applyBorder="0" applyAlignment="0" applyProtection="0"/>
    <xf numFmtId="180" fontId="1" fillId="0" borderId="0" applyFont="0" applyFill="0" applyBorder="0" applyAlignment="0" applyProtection="0"/>
    <xf numFmtId="0" fontId="44" fillId="58" borderId="0" applyNumberFormat="0" applyBorder="0" applyAlignment="0" applyProtection="0"/>
    <xf numFmtId="0" fontId="44" fillId="59" borderId="0" applyNumberFormat="0" applyBorder="0" applyAlignment="0" applyProtection="0"/>
    <xf numFmtId="0" fontId="44" fillId="60" borderId="0" applyNumberFormat="0" applyBorder="0" applyAlignment="0" applyProtection="0"/>
    <xf numFmtId="171" fontId="34" fillId="0" borderId="0" applyFill="0" applyBorder="0" applyAlignment="0"/>
    <xf numFmtId="172" fontId="34" fillId="0" borderId="0" applyFill="0" applyBorder="0" applyAlignment="0"/>
    <xf numFmtId="171" fontId="34" fillId="0" borderId="0" applyFill="0" applyBorder="0" applyAlignment="0"/>
    <xf numFmtId="176" fontId="34" fillId="0" borderId="0" applyFill="0" applyBorder="0" applyAlignment="0"/>
    <xf numFmtId="172" fontId="34" fillId="0" borderId="0" applyFill="0" applyBorder="0" applyAlignment="0"/>
    <xf numFmtId="168" fontId="1" fillId="0" borderId="0" applyFont="0" applyFill="0" applyBorder="0" applyAlignment="0" applyProtection="0"/>
    <xf numFmtId="169" fontId="1" fillId="0" borderId="0" applyFont="0" applyFill="0" applyBorder="0" applyAlignment="0" applyProtection="0"/>
    <xf numFmtId="168" fontId="1" fillId="0" borderId="0" applyFon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5" fillId="0" borderId="0" applyNumberFormat="0" applyFill="0" applyBorder="0" applyAlignment="0" applyProtection="0"/>
    <xf numFmtId="168" fontId="1" fillId="0" borderId="0"/>
    <xf numFmtId="0" fontId="1" fillId="0" borderId="0"/>
    <xf numFmtId="168" fontId="1" fillId="0" borderId="0"/>
    <xf numFmtId="0" fontId="33" fillId="0" borderId="6" applyNumberFormat="0">
      <protection locked="0"/>
    </xf>
    <xf numFmtId="0" fontId="33" fillId="0" borderId="6" applyNumberFormat="0">
      <protection locked="0"/>
    </xf>
    <xf numFmtId="0" fontId="33" fillId="0" borderId="6" applyNumberFormat="0">
      <protection locked="0"/>
    </xf>
    <xf numFmtId="0" fontId="33" fillId="0" borderId="6" applyNumberFormat="0">
      <protection locked="0"/>
    </xf>
    <xf numFmtId="0" fontId="33" fillId="0" borderId="6" applyNumberFormat="0">
      <protection locked="0"/>
    </xf>
    <xf numFmtId="0" fontId="33" fillId="0" borderId="6" applyNumberFormat="0">
      <protection locked="0"/>
    </xf>
    <xf numFmtId="0" fontId="33" fillId="0" borderId="6" applyNumberFormat="0">
      <protection locked="0"/>
    </xf>
    <xf numFmtId="0" fontId="33" fillId="0" borderId="6" applyNumberFormat="0">
      <protection locked="0"/>
    </xf>
    <xf numFmtId="0" fontId="33" fillId="0" borderId="6" applyNumberFormat="0">
      <protection locked="0"/>
    </xf>
    <xf numFmtId="0" fontId="33" fillId="0" borderId="6" applyNumberFormat="0">
      <protection locked="0"/>
    </xf>
    <xf numFmtId="0" fontId="48" fillId="7" borderId="0" applyNumberFormat="0" applyBorder="0" applyAlignment="0" applyProtection="0"/>
    <xf numFmtId="0" fontId="49" fillId="61"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48" fillId="7" borderId="0" applyNumberFormat="0" applyBorder="0" applyAlignment="0" applyProtection="0"/>
    <xf numFmtId="0" fontId="49" fillId="61" borderId="0" applyNumberFormat="0" applyBorder="0" applyAlignment="0" applyProtection="0"/>
    <xf numFmtId="0" fontId="49" fillId="61" borderId="0" applyNumberFormat="0" applyBorder="0" applyAlignment="0" applyProtection="0"/>
    <xf numFmtId="0" fontId="49" fillId="61" borderId="0" applyNumberFormat="0" applyBorder="0" applyAlignment="0" applyProtection="0"/>
    <xf numFmtId="0" fontId="49" fillId="61" borderId="0" applyNumberFormat="0" applyBorder="0" applyAlignment="0" applyProtection="0"/>
    <xf numFmtId="0" fontId="49" fillId="61" borderId="0" applyNumberFormat="0" applyBorder="0" applyAlignment="0" applyProtection="0"/>
    <xf numFmtId="0" fontId="49" fillId="61" borderId="0" applyNumberFormat="0" applyBorder="0" applyAlignment="0" applyProtection="0"/>
    <xf numFmtId="0" fontId="49" fillId="61"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48" fillId="7" borderId="0" applyNumberFormat="0" applyBorder="0" applyAlignment="0" applyProtection="0"/>
    <xf numFmtId="0" fontId="1" fillId="54" borderId="6" applyNumberFormat="0" applyFont="0" applyBorder="0" applyProtection="0">
      <alignment horizontal="center" vertical="center"/>
    </xf>
    <xf numFmtId="0" fontId="51" fillId="0" borderId="7" applyNumberFormat="0" applyProtection="0"/>
    <xf numFmtId="0" fontId="51" fillId="0" borderId="7" applyNumberFormat="0" applyProtection="0"/>
    <xf numFmtId="0" fontId="51" fillId="0" borderId="7" applyNumberFormat="0" applyProtection="0"/>
    <xf numFmtId="0" fontId="51" fillId="0" borderId="8">
      <alignment horizontal="left" vertical="center"/>
    </xf>
    <xf numFmtId="0" fontId="51" fillId="0" borderId="8">
      <alignment horizontal="left" vertical="center"/>
    </xf>
    <xf numFmtId="168" fontId="51" fillId="0" borderId="8">
      <alignment horizontal="left" vertical="center"/>
    </xf>
    <xf numFmtId="0" fontId="52" fillId="0" borderId="9" applyNumberFormat="0" applyFill="0" applyAlignment="0" applyProtection="0"/>
    <xf numFmtId="0" fontId="52" fillId="0" borderId="9" applyNumberFormat="0" applyFill="0" applyAlignment="0" applyProtection="0"/>
    <xf numFmtId="0" fontId="52" fillId="0" borderId="9" applyNumberFormat="0" applyFill="0" applyAlignment="0" applyProtection="0"/>
    <xf numFmtId="0" fontId="52" fillId="0" borderId="9" applyNumberFormat="0" applyFill="0" applyAlignment="0" applyProtection="0"/>
    <xf numFmtId="0" fontId="52" fillId="0" borderId="9" applyNumberFormat="0" applyFill="0" applyAlignment="0" applyProtection="0"/>
    <xf numFmtId="0" fontId="52" fillId="0" borderId="9" applyNumberFormat="0" applyFill="0" applyAlignment="0" applyProtection="0"/>
    <xf numFmtId="0" fontId="52" fillId="0" borderId="9" applyNumberFormat="0" applyFill="0" applyAlignment="0" applyProtection="0"/>
    <xf numFmtId="0" fontId="52" fillId="0" borderId="9" applyNumberFormat="0" applyFill="0" applyAlignment="0" applyProtection="0"/>
    <xf numFmtId="0" fontId="52" fillId="0" borderId="9" applyNumberFormat="0" applyFill="0" applyAlignment="0" applyProtection="0"/>
    <xf numFmtId="0" fontId="52" fillId="0" borderId="9" applyNumberFormat="0" applyFill="0" applyAlignment="0" applyProtection="0"/>
    <xf numFmtId="0" fontId="52" fillId="0" borderId="9" applyNumberFormat="0" applyFill="0" applyAlignment="0" applyProtection="0"/>
    <xf numFmtId="0" fontId="52" fillId="0" borderId="9" applyNumberFormat="0" applyFill="0" applyAlignment="0" applyProtection="0"/>
    <xf numFmtId="0" fontId="52" fillId="0" borderId="9" applyNumberFormat="0" applyFill="0" applyAlignment="0" applyProtection="0"/>
    <xf numFmtId="0" fontId="52" fillId="0" borderId="9" applyNumberFormat="0" applyFill="0" applyAlignment="0" applyProtection="0"/>
    <xf numFmtId="0" fontId="52" fillId="0" borderId="9" applyNumberFormat="0" applyFill="0" applyAlignment="0" applyProtection="0"/>
    <xf numFmtId="0" fontId="52" fillId="0" borderId="9" applyNumberFormat="0" applyFill="0" applyAlignment="0" applyProtection="0"/>
    <xf numFmtId="0" fontId="52" fillId="0" borderId="9" applyNumberFormat="0" applyFill="0" applyAlignment="0" applyProtection="0"/>
    <xf numFmtId="0" fontId="52" fillId="0" borderId="9" applyNumberFormat="0" applyFill="0" applyAlignment="0" applyProtection="0"/>
    <xf numFmtId="0" fontId="53" fillId="0" borderId="10" applyNumberFormat="0" applyFill="0" applyAlignment="0" applyProtection="0"/>
    <xf numFmtId="0" fontId="53" fillId="0" borderId="10" applyNumberFormat="0" applyFill="0" applyAlignment="0" applyProtection="0"/>
    <xf numFmtId="0" fontId="53" fillId="0" borderId="10" applyNumberFormat="0" applyFill="0" applyAlignment="0" applyProtection="0"/>
    <xf numFmtId="0" fontId="53" fillId="0" borderId="10" applyNumberFormat="0" applyFill="0" applyAlignment="0" applyProtection="0"/>
    <xf numFmtId="0" fontId="53" fillId="0" borderId="10" applyNumberFormat="0" applyFill="0" applyAlignment="0" applyProtection="0"/>
    <xf numFmtId="0" fontId="53" fillId="0" borderId="10" applyNumberFormat="0" applyFill="0" applyAlignment="0" applyProtection="0"/>
    <xf numFmtId="0" fontId="53" fillId="0" borderId="10" applyNumberFormat="0" applyFill="0" applyAlignment="0" applyProtection="0"/>
    <xf numFmtId="0" fontId="53" fillId="0" borderId="10" applyNumberFormat="0" applyFill="0" applyAlignment="0" applyProtection="0"/>
    <xf numFmtId="0" fontId="53" fillId="0" borderId="10" applyNumberFormat="0" applyFill="0" applyAlignment="0" applyProtection="0"/>
    <xf numFmtId="0" fontId="53" fillId="0" borderId="10" applyNumberFormat="0" applyFill="0" applyAlignment="0" applyProtection="0"/>
    <xf numFmtId="0" fontId="53" fillId="0" borderId="10" applyNumberFormat="0" applyFill="0" applyAlignment="0" applyProtection="0"/>
    <xf numFmtId="0" fontId="53" fillId="0" borderId="10" applyNumberFormat="0" applyFill="0" applyAlignment="0" applyProtection="0"/>
    <xf numFmtId="0" fontId="53" fillId="0" borderId="10" applyNumberFormat="0" applyFill="0" applyAlignment="0" applyProtection="0"/>
    <xf numFmtId="0" fontId="53" fillId="0" borderId="10" applyNumberFormat="0" applyFill="0" applyAlignment="0" applyProtection="0"/>
    <xf numFmtId="0" fontId="53" fillId="0" borderId="10" applyNumberFormat="0" applyFill="0" applyAlignment="0" applyProtection="0"/>
    <xf numFmtId="0" fontId="53" fillId="0" borderId="10" applyNumberFormat="0" applyFill="0" applyAlignment="0" applyProtection="0"/>
    <xf numFmtId="0" fontId="53" fillId="0" borderId="10" applyNumberFormat="0" applyFill="0" applyAlignment="0" applyProtection="0"/>
    <xf numFmtId="0" fontId="53" fillId="0" borderId="10" applyNumberFormat="0" applyFill="0" applyAlignment="0" applyProtection="0"/>
    <xf numFmtId="0" fontId="54" fillId="0" borderId="11" applyNumberFormat="0" applyFill="0" applyAlignment="0" applyProtection="0"/>
    <xf numFmtId="0" fontId="54" fillId="0" borderId="11" applyNumberFormat="0" applyFill="0" applyAlignment="0" applyProtection="0"/>
    <xf numFmtId="0" fontId="54" fillId="0" borderId="11" applyNumberFormat="0" applyFill="0" applyAlignment="0" applyProtection="0"/>
    <xf numFmtId="0" fontId="54" fillId="0" borderId="11" applyNumberFormat="0" applyFill="0" applyAlignment="0" applyProtection="0"/>
    <xf numFmtId="0" fontId="54" fillId="0" borderId="11" applyNumberFormat="0" applyFill="0" applyAlignment="0" applyProtection="0"/>
    <xf numFmtId="0" fontId="54" fillId="0" borderId="11" applyNumberFormat="0" applyFill="0" applyAlignment="0" applyProtection="0"/>
    <xf numFmtId="0" fontId="54" fillId="0" borderId="11" applyNumberFormat="0" applyFill="0" applyAlignment="0" applyProtection="0"/>
    <xf numFmtId="0" fontId="54" fillId="0" borderId="11" applyNumberFormat="0" applyFill="0" applyAlignment="0" applyProtection="0"/>
    <xf numFmtId="0" fontId="54" fillId="0" borderId="11" applyNumberFormat="0" applyFill="0" applyAlignment="0" applyProtection="0"/>
    <xf numFmtId="0" fontId="54" fillId="0" borderId="11" applyNumberFormat="0" applyFill="0" applyAlignment="0" applyProtection="0"/>
    <xf numFmtId="0" fontId="54" fillId="0" borderId="11" applyNumberFormat="0" applyFill="0" applyAlignment="0" applyProtection="0"/>
    <xf numFmtId="0" fontId="54" fillId="0" borderId="11" applyNumberFormat="0" applyFill="0" applyAlignment="0" applyProtection="0"/>
    <xf numFmtId="0" fontId="54" fillId="0" borderId="11" applyNumberFormat="0" applyFill="0" applyAlignment="0" applyProtection="0"/>
    <xf numFmtId="0" fontId="54" fillId="0" borderId="11" applyNumberFormat="0" applyFill="0" applyAlignment="0" applyProtection="0"/>
    <xf numFmtId="0" fontId="54" fillId="0" borderId="11" applyNumberFormat="0" applyFill="0" applyAlignment="0" applyProtection="0"/>
    <xf numFmtId="0" fontId="54" fillId="0" borderId="11" applyNumberFormat="0" applyFill="0" applyAlignment="0" applyProtection="0"/>
    <xf numFmtId="0" fontId="54" fillId="0" borderId="11" applyNumberFormat="0" applyFill="0" applyAlignment="0" applyProtection="0"/>
    <xf numFmtId="0" fontId="54" fillId="0" borderId="11" applyNumberFormat="0" applyFill="0" applyAlignment="0" applyProtection="0"/>
    <xf numFmtId="0" fontId="54" fillId="0" borderId="11" applyNumberFormat="0" applyFill="0" applyAlignment="0" applyProtection="0"/>
    <xf numFmtId="0" fontId="54" fillId="0" borderId="11" applyNumberFormat="0" applyFill="0" applyAlignment="0" applyProtection="0"/>
    <xf numFmtId="0" fontId="54" fillId="0" borderId="11" applyNumberFormat="0" applyFill="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37" fontId="55" fillId="0" borderId="0"/>
    <xf numFmtId="168" fontId="56" fillId="0" borderId="0"/>
    <xf numFmtId="0" fontId="56" fillId="0" borderId="0"/>
    <xf numFmtId="168" fontId="56" fillId="0" borderId="0"/>
    <xf numFmtId="168" fontId="51" fillId="0" borderId="0"/>
    <xf numFmtId="0" fontId="51" fillId="0" borderId="0"/>
    <xf numFmtId="168" fontId="51" fillId="0" borderId="0"/>
    <xf numFmtId="168" fontId="57" fillId="0" borderId="0"/>
    <xf numFmtId="0" fontId="57" fillId="0" borderId="0"/>
    <xf numFmtId="168" fontId="57" fillId="0" borderId="0"/>
    <xf numFmtId="168" fontId="58" fillId="0" borderId="0"/>
    <xf numFmtId="0" fontId="58" fillId="0" borderId="0"/>
    <xf numFmtId="168" fontId="58" fillId="0" borderId="0"/>
    <xf numFmtId="168" fontId="59" fillId="0" borderId="0"/>
    <xf numFmtId="0" fontId="59" fillId="0" borderId="0"/>
    <xf numFmtId="168" fontId="59" fillId="0" borderId="0"/>
    <xf numFmtId="168" fontId="60" fillId="0" borderId="0"/>
    <xf numFmtId="0" fontId="60" fillId="0" borderId="0"/>
    <xf numFmtId="168" fontId="60" fillId="0" borderId="0"/>
    <xf numFmtId="0" fontId="59" fillId="62" borderId="12" applyFont="0" applyBorder="0">
      <alignment horizontal="center" wrapText="1"/>
    </xf>
    <xf numFmtId="3" fontId="1" fillId="13" borderId="6" applyFont="0" applyProtection="0">
      <alignment horizontal="right" vertical="center"/>
    </xf>
    <xf numFmtId="9" fontId="1" fillId="13" borderId="6" applyFont="0" applyProtection="0">
      <alignment horizontal="right" vertical="center"/>
    </xf>
    <xf numFmtId="0" fontId="1" fillId="13" borderId="12" applyNumberFormat="0" applyFont="0" applyBorder="0" applyProtection="0">
      <alignment horizontal="left" vertical="center"/>
    </xf>
    <xf numFmtId="168" fontId="1" fillId="0" borderId="0">
      <alignment horizontal="center"/>
    </xf>
    <xf numFmtId="0" fontId="1" fillId="0" borderId="0">
      <alignment horizontal="center"/>
    </xf>
    <xf numFmtId="168" fontId="1" fillId="0" borderId="0">
      <alignment horizontal="center"/>
    </xf>
    <xf numFmtId="0" fontId="61" fillId="0" borderId="0" applyNumberFormat="0" applyFill="0" applyBorder="0">
      <protection locked="0"/>
    </xf>
    <xf numFmtId="0" fontId="61" fillId="0" borderId="0" applyNumberFormat="0" applyFill="0" applyBorder="0">
      <protection locked="0"/>
    </xf>
    <xf numFmtId="0" fontId="61" fillId="0" borderId="0" applyNumberFormat="0" applyFill="0" applyBorder="0">
      <protection locked="0"/>
    </xf>
    <xf numFmtId="168" fontId="62" fillId="0" borderId="0"/>
    <xf numFmtId="0" fontId="63" fillId="13" borderId="1" applyNumberFormat="0" applyAlignment="0" applyProtection="0"/>
    <xf numFmtId="0" fontId="64" fillId="63" borderId="2"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5"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5"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5"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4" fillId="63" borderId="2"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4" fillId="63" borderId="2"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4" fillId="63" borderId="2"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4" fillId="63" borderId="2"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4" fillId="63" borderId="2"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4" fillId="63" borderId="2"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4" fillId="63" borderId="2"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5" fillId="13" borderId="1" applyNumberFormat="0" applyAlignment="0" applyProtection="0"/>
    <xf numFmtId="0" fontId="65" fillId="13" borderId="1" applyNumberFormat="0" applyAlignment="0" applyProtection="0"/>
    <xf numFmtId="0" fontId="65" fillId="13" borderId="1" applyNumberFormat="0" applyAlignment="0" applyProtection="0"/>
    <xf numFmtId="0" fontId="65" fillId="13" borderId="1" applyNumberFormat="0" applyAlignment="0" applyProtection="0"/>
    <xf numFmtId="0" fontId="65" fillId="13" borderId="1" applyNumberFormat="0" applyAlignment="0" applyProtection="0"/>
    <xf numFmtId="0" fontId="65" fillId="13" borderId="1" applyNumberFormat="0" applyAlignment="0" applyProtection="0"/>
    <xf numFmtId="0" fontId="65" fillId="13" borderId="1" applyNumberFormat="0" applyAlignment="0" applyProtection="0"/>
    <xf numFmtId="0" fontId="65" fillId="13" borderId="1" applyNumberFormat="0" applyAlignment="0" applyProtection="0"/>
    <xf numFmtId="0" fontId="65" fillId="13" borderId="1" applyNumberFormat="0" applyAlignment="0" applyProtection="0"/>
    <xf numFmtId="0" fontId="65" fillId="13" borderId="1" applyNumberFormat="0" applyAlignment="0" applyProtection="0"/>
    <xf numFmtId="0" fontId="65" fillId="13" borderId="1" applyNumberFormat="0" applyAlignment="0" applyProtection="0"/>
    <xf numFmtId="0" fontId="65" fillId="13" borderId="1" applyNumberFormat="0" applyAlignment="0" applyProtection="0"/>
    <xf numFmtId="0" fontId="63" fillId="13" borderId="1" applyNumberFormat="0" applyAlignment="0" applyProtection="0"/>
    <xf numFmtId="3" fontId="1" fillId="64" borderId="6" applyFont="0">
      <alignment horizontal="right" vertical="center"/>
      <protection locked="0"/>
    </xf>
    <xf numFmtId="171" fontId="34" fillId="0" borderId="0" applyFill="0" applyBorder="0" applyAlignment="0"/>
    <xf numFmtId="172" fontId="34" fillId="0" borderId="0" applyFill="0" applyBorder="0" applyAlignment="0"/>
    <xf numFmtId="171" fontId="34" fillId="0" borderId="0" applyFill="0" applyBorder="0" applyAlignment="0"/>
    <xf numFmtId="176" fontId="34" fillId="0" borderId="0" applyFill="0" applyBorder="0" applyAlignment="0"/>
    <xf numFmtId="172" fontId="34" fillId="0" borderId="0" applyFill="0" applyBorder="0" applyAlignment="0"/>
    <xf numFmtId="0" fontId="66" fillId="0" borderId="13" applyNumberFormat="0" applyFill="0" applyAlignment="0" applyProtection="0"/>
    <xf numFmtId="0" fontId="67" fillId="0" borderId="14" applyNumberFormat="0" applyFill="0" applyAlignment="0" applyProtection="0"/>
    <xf numFmtId="0" fontId="68" fillId="0" borderId="13" applyNumberFormat="0" applyFill="0" applyAlignment="0" applyProtection="0"/>
    <xf numFmtId="0" fontId="68" fillId="0" borderId="13" applyNumberFormat="0" applyFill="0" applyAlignment="0" applyProtection="0"/>
    <xf numFmtId="0" fontId="68" fillId="0" borderId="13" applyNumberFormat="0" applyFill="0" applyAlignment="0" applyProtection="0"/>
    <xf numFmtId="0" fontId="66" fillId="0" borderId="13" applyNumberFormat="0" applyFill="0" applyAlignment="0" applyProtection="0"/>
    <xf numFmtId="0" fontId="67" fillId="0" borderId="14" applyNumberFormat="0" applyFill="0" applyAlignment="0" applyProtection="0"/>
    <xf numFmtId="0" fontId="67" fillId="0" borderId="14" applyNumberFormat="0" applyFill="0" applyAlignment="0" applyProtection="0"/>
    <xf numFmtId="0" fontId="67" fillId="0" borderId="14" applyNumberFormat="0" applyFill="0" applyAlignment="0" applyProtection="0"/>
    <xf numFmtId="0" fontId="67" fillId="0" borderId="14" applyNumberFormat="0" applyFill="0" applyAlignment="0" applyProtection="0"/>
    <xf numFmtId="0" fontId="67" fillId="0" borderId="14" applyNumberFormat="0" applyFill="0" applyAlignment="0" applyProtection="0"/>
    <xf numFmtId="0" fontId="67" fillId="0" borderId="14" applyNumberFormat="0" applyFill="0" applyAlignment="0" applyProtection="0"/>
    <xf numFmtId="0" fontId="67" fillId="0" borderId="14" applyNumberFormat="0" applyFill="0" applyAlignment="0" applyProtection="0"/>
    <xf numFmtId="0" fontId="68" fillId="0" borderId="13" applyNumberFormat="0" applyFill="0" applyAlignment="0" applyProtection="0"/>
    <xf numFmtId="0" fontId="68" fillId="0" borderId="13" applyNumberFormat="0" applyFill="0" applyAlignment="0" applyProtection="0"/>
    <xf numFmtId="0" fontId="68" fillId="0" borderId="13" applyNumberFormat="0" applyFill="0" applyAlignment="0" applyProtection="0"/>
    <xf numFmtId="0" fontId="68" fillId="0" borderId="13" applyNumberFormat="0" applyFill="0" applyAlignment="0" applyProtection="0"/>
    <xf numFmtId="0" fontId="68" fillId="0" borderId="13" applyNumberFormat="0" applyFill="0" applyAlignment="0" applyProtection="0"/>
    <xf numFmtId="0" fontId="68" fillId="0" borderId="13" applyNumberFormat="0" applyFill="0" applyAlignment="0" applyProtection="0"/>
    <xf numFmtId="0" fontId="68" fillId="0" borderId="13" applyNumberFormat="0" applyFill="0" applyAlignment="0" applyProtection="0"/>
    <xf numFmtId="0" fontId="68" fillId="0" borderId="13" applyNumberFormat="0" applyFill="0" applyAlignment="0" applyProtection="0"/>
    <xf numFmtId="0" fontId="68" fillId="0" borderId="13" applyNumberFormat="0" applyFill="0" applyAlignment="0" applyProtection="0"/>
    <xf numFmtId="0" fontId="68" fillId="0" borderId="13" applyNumberFormat="0" applyFill="0" applyAlignment="0" applyProtection="0"/>
    <xf numFmtId="0" fontId="68" fillId="0" borderId="13" applyNumberFormat="0" applyFill="0" applyAlignment="0" applyProtection="0"/>
    <xf numFmtId="0" fontId="68" fillId="0" borderId="13" applyNumberFormat="0" applyFill="0" applyAlignment="0" applyProtection="0"/>
    <xf numFmtId="0" fontId="66" fillId="0" borderId="13" applyNumberFormat="0" applyFill="0" applyAlignment="0" applyProtection="0"/>
    <xf numFmtId="168" fontId="1" fillId="0" borderId="0">
      <alignment horizontal="center"/>
    </xf>
    <xf numFmtId="0" fontId="1" fillId="0" borderId="0">
      <alignment horizontal="center"/>
    </xf>
    <xf numFmtId="168" fontId="1" fillId="0" borderId="0">
      <alignment horizontal="center"/>
    </xf>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0" fontId="69" fillId="65" borderId="0" applyNumberFormat="0" applyBorder="0" applyAlignment="0" applyProtection="0"/>
    <xf numFmtId="0" fontId="70" fillId="66" borderId="0" applyNumberFormat="0" applyBorder="0" applyAlignment="0" applyProtection="0"/>
    <xf numFmtId="0" fontId="71" fillId="65" borderId="0" applyNumberFormat="0" applyBorder="0" applyAlignment="0" applyProtection="0"/>
    <xf numFmtId="0" fontId="71" fillId="65" borderId="0" applyNumberFormat="0" applyBorder="0" applyAlignment="0" applyProtection="0"/>
    <xf numFmtId="0" fontId="71" fillId="65" borderId="0" applyNumberFormat="0" applyBorder="0" applyAlignment="0" applyProtection="0"/>
    <xf numFmtId="0" fontId="69" fillId="65" borderId="0" applyNumberFormat="0" applyBorder="0" applyAlignment="0" applyProtection="0"/>
    <xf numFmtId="0" fontId="70" fillId="66" borderId="0" applyNumberFormat="0" applyBorder="0" applyAlignment="0" applyProtection="0"/>
    <xf numFmtId="0" fontId="70" fillId="66" borderId="0" applyNumberFormat="0" applyBorder="0" applyAlignment="0" applyProtection="0"/>
    <xf numFmtId="0" fontId="70" fillId="66" borderId="0" applyNumberFormat="0" applyBorder="0" applyAlignment="0" applyProtection="0"/>
    <xf numFmtId="0" fontId="70" fillId="66" borderId="0" applyNumberFormat="0" applyBorder="0" applyAlignment="0" applyProtection="0"/>
    <xf numFmtId="0" fontId="70" fillId="66" borderId="0" applyNumberFormat="0" applyBorder="0" applyAlignment="0" applyProtection="0"/>
    <xf numFmtId="0" fontId="70" fillId="66" borderId="0" applyNumberFormat="0" applyBorder="0" applyAlignment="0" applyProtection="0"/>
    <xf numFmtId="0" fontId="70" fillId="66" borderId="0" applyNumberFormat="0" applyBorder="0" applyAlignment="0" applyProtection="0"/>
    <xf numFmtId="0" fontId="71" fillId="65" borderId="0" applyNumberFormat="0" applyBorder="0" applyAlignment="0" applyProtection="0"/>
    <xf numFmtId="0" fontId="71" fillId="65" borderId="0" applyNumberFormat="0" applyBorder="0" applyAlignment="0" applyProtection="0"/>
    <xf numFmtId="0" fontId="71" fillId="65" borderId="0" applyNumberFormat="0" applyBorder="0" applyAlignment="0" applyProtection="0"/>
    <xf numFmtId="0" fontId="71" fillId="65" borderId="0" applyNumberFormat="0" applyBorder="0" applyAlignment="0" applyProtection="0"/>
    <xf numFmtId="0" fontId="71" fillId="65" borderId="0" applyNumberFormat="0" applyBorder="0" applyAlignment="0" applyProtection="0"/>
    <xf numFmtId="0" fontId="71" fillId="65" borderId="0" applyNumberFormat="0" applyBorder="0" applyAlignment="0" applyProtection="0"/>
    <xf numFmtId="0" fontId="71" fillId="65" borderId="0" applyNumberFormat="0" applyBorder="0" applyAlignment="0" applyProtection="0"/>
    <xf numFmtId="0" fontId="71" fillId="65" borderId="0" applyNumberFormat="0" applyBorder="0" applyAlignment="0" applyProtection="0"/>
    <xf numFmtId="0" fontId="71" fillId="65" borderId="0" applyNumberFormat="0" applyBorder="0" applyAlignment="0" applyProtection="0"/>
    <xf numFmtId="0" fontId="71" fillId="65" borderId="0" applyNumberFormat="0" applyBorder="0" applyAlignment="0" applyProtection="0"/>
    <xf numFmtId="0" fontId="71" fillId="65" borderId="0" applyNumberFormat="0" applyBorder="0" applyAlignment="0" applyProtection="0"/>
    <xf numFmtId="0" fontId="71" fillId="65" borderId="0" applyNumberFormat="0" applyBorder="0" applyAlignment="0" applyProtection="0"/>
    <xf numFmtId="0" fontId="69" fillId="65" borderId="0" applyNumberFormat="0" applyBorder="0" applyAlignment="0" applyProtection="0"/>
    <xf numFmtId="1" fontId="72" fillId="0" borderId="0" applyProtection="0"/>
    <xf numFmtId="168" fontId="24" fillId="0" borderId="15"/>
    <xf numFmtId="169" fontId="24" fillId="0" borderId="15"/>
    <xf numFmtId="168" fontId="24" fillId="0" borderId="15"/>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0" fontId="115" fillId="0" borderId="0"/>
    <xf numFmtId="0" fontId="115" fillId="0" borderId="0"/>
    <xf numFmtId="0" fontId="115" fillId="0" borderId="0"/>
    <xf numFmtId="0" fontId="115" fillId="0" borderId="0"/>
    <xf numFmtId="0" fontId="1" fillId="0" borderId="0"/>
    <xf numFmtId="0" fontId="1" fillId="0" borderId="0"/>
    <xf numFmtId="169" fontId="115" fillId="0" borderId="0"/>
    <xf numFmtId="169" fontId="115" fillId="0" borderId="0"/>
    <xf numFmtId="169" fontId="115" fillId="0" borderId="0"/>
    <xf numFmtId="169" fontId="115" fillId="0" borderId="0"/>
    <xf numFmtId="169" fontId="115" fillId="0" borderId="0"/>
    <xf numFmtId="169" fontId="115" fillId="0" borderId="0"/>
    <xf numFmtId="169" fontId="115" fillId="0" borderId="0"/>
    <xf numFmtId="169" fontId="115" fillId="0" borderId="0"/>
    <xf numFmtId="169" fontId="115" fillId="0" borderId="0"/>
    <xf numFmtId="169" fontId="115" fillId="0" borderId="0"/>
    <xf numFmtId="169" fontId="115" fillId="0" borderId="0"/>
    <xf numFmtId="169" fontId="115" fillId="0" borderId="0"/>
    <xf numFmtId="169" fontId="115" fillId="0" borderId="0"/>
    <xf numFmtId="169" fontId="115" fillId="0" borderId="0"/>
    <xf numFmtId="169" fontId="115" fillId="0" borderId="0"/>
    <xf numFmtId="169" fontId="115" fillId="0" borderId="0"/>
    <xf numFmtId="0" fontId="1"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181" fontId="115" fillId="0" borderId="0"/>
    <xf numFmtId="181" fontId="115" fillId="0" borderId="0"/>
    <xf numFmtId="181" fontId="115" fillId="0" borderId="0"/>
    <xf numFmtId="181" fontId="115" fillId="0" borderId="0"/>
    <xf numFmtId="181" fontId="115" fillId="0" borderId="0"/>
    <xf numFmtId="181" fontId="115" fillId="0" borderId="0"/>
    <xf numFmtId="181" fontId="115" fillId="0" borderId="0"/>
    <xf numFmtId="181" fontId="115" fillId="0" borderId="0"/>
    <xf numFmtId="181" fontId="115" fillId="0" borderId="0"/>
    <xf numFmtId="0" fontId="115" fillId="0" borderId="0"/>
    <xf numFmtId="0" fontId="115" fillId="0" borderId="0"/>
    <xf numFmtId="0" fontId="115" fillId="0" borderId="0"/>
    <xf numFmtId="0" fontId="115" fillId="0" borderId="0"/>
    <xf numFmtId="181" fontId="115" fillId="0" borderId="0"/>
    <xf numFmtId="181" fontId="115" fillId="0" borderId="0"/>
    <xf numFmtId="181" fontId="115" fillId="0" borderId="0"/>
    <xf numFmtId="181" fontId="115" fillId="0" borderId="0"/>
    <xf numFmtId="181" fontId="115" fillId="0" borderId="0"/>
    <xf numFmtId="181" fontId="115" fillId="0" borderId="0"/>
    <xf numFmtId="181" fontId="115" fillId="0" borderId="0"/>
    <xf numFmtId="0" fontId="115" fillId="0" borderId="0"/>
    <xf numFmtId="0" fontId="115" fillId="0" borderId="0"/>
    <xf numFmtId="0" fontId="115" fillId="0" borderId="0"/>
    <xf numFmtId="0" fontId="115" fillId="0" borderId="0"/>
    <xf numFmtId="181" fontId="115" fillId="0" borderId="0"/>
    <xf numFmtId="181" fontId="115" fillId="0" borderId="0"/>
    <xf numFmtId="181" fontId="115" fillId="0" borderId="0"/>
    <xf numFmtId="181" fontId="115" fillId="0" borderId="0"/>
    <xf numFmtId="181" fontId="115" fillId="0" borderId="0"/>
    <xf numFmtId="181" fontId="115" fillId="0" borderId="0"/>
    <xf numFmtId="181" fontId="115" fillId="0" borderId="0"/>
    <xf numFmtId="181" fontId="115" fillId="0" borderId="0"/>
    <xf numFmtId="181" fontId="115" fillId="0" borderId="0"/>
    <xf numFmtId="0" fontId="115" fillId="0" borderId="0"/>
    <xf numFmtId="0" fontId="115" fillId="0" borderId="0"/>
    <xf numFmtId="0" fontId="115" fillId="0" borderId="0"/>
    <xf numFmtId="0" fontId="115" fillId="0" borderId="0"/>
    <xf numFmtId="181" fontId="115" fillId="0" borderId="0"/>
    <xf numFmtId="181" fontId="115" fillId="0" borderId="0"/>
    <xf numFmtId="181" fontId="115" fillId="0" borderId="0"/>
    <xf numFmtId="181" fontId="115" fillId="0" borderId="0"/>
    <xf numFmtId="181" fontId="115" fillId="0" borderId="0"/>
    <xf numFmtId="181" fontId="115" fillId="0" borderId="0"/>
    <xf numFmtId="181"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0" fontId="115" fillId="0" borderId="0"/>
    <xf numFmtId="0" fontId="115" fillId="0" borderId="0"/>
    <xf numFmtId="0" fontId="115" fillId="0" borderId="0"/>
    <xf numFmtId="0" fontId="115" fillId="0" borderId="0"/>
    <xf numFmtId="0" fontId="1"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0" fontId="1"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179" fontId="115" fillId="0" borderId="0"/>
    <xf numFmtId="179" fontId="115" fillId="0" borderId="0"/>
    <xf numFmtId="179" fontId="115" fillId="0" borderId="0"/>
    <xf numFmtId="179" fontId="115" fillId="0" borderId="0"/>
    <xf numFmtId="0" fontId="1"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0" fontId="115" fillId="0" borderId="0"/>
    <xf numFmtId="0" fontId="115" fillId="0" borderId="0"/>
    <xf numFmtId="0" fontId="115" fillId="0" borderId="0"/>
    <xf numFmtId="0" fontId="115" fillId="0" borderId="0"/>
    <xf numFmtId="0" fontId="1"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 fillId="0" borderId="0"/>
    <xf numFmtId="0" fontId="3"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0" fontId="115" fillId="0" borderId="0"/>
    <xf numFmtId="0" fontId="115" fillId="0" borderId="0"/>
    <xf numFmtId="0" fontId="115" fillId="0" borderId="0"/>
    <xf numFmtId="0" fontId="115" fillId="0" borderId="0"/>
    <xf numFmtId="0" fontId="1"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3" fillId="0" borderId="0"/>
    <xf numFmtId="0" fontId="1" fillId="0" borderId="0"/>
    <xf numFmtId="0" fontId="1"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0" fontId="1"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0" fontId="115" fillId="0" borderId="0"/>
    <xf numFmtId="0" fontId="115" fillId="0" borderId="0"/>
    <xf numFmtId="0" fontId="115" fillId="0" borderId="0"/>
    <xf numFmtId="0" fontId="115" fillId="0" borderId="0"/>
    <xf numFmtId="0" fontId="1" fillId="0" borderId="0"/>
    <xf numFmtId="0" fontId="3"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0" fontId="115" fillId="0" borderId="0"/>
    <xf numFmtId="0" fontId="115" fillId="0" borderId="0"/>
    <xf numFmtId="0" fontId="115" fillId="0" borderId="0"/>
    <xf numFmtId="0" fontId="115" fillId="0" borderId="0"/>
    <xf numFmtId="0" fontId="1"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3" fillId="0" borderId="0"/>
    <xf numFmtId="0" fontId="1"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0" fontId="1"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0" fontId="115" fillId="0" borderId="0"/>
    <xf numFmtId="0" fontId="115" fillId="0" borderId="0"/>
    <xf numFmtId="0" fontId="115" fillId="0" borderId="0"/>
    <xf numFmtId="0" fontId="115"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 fillId="0" borderId="0"/>
    <xf numFmtId="0" fontId="1" fillId="0" borderId="0"/>
    <xf numFmtId="0" fontId="1"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0" fontId="1"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0" fontId="1" fillId="0" borderId="0"/>
    <xf numFmtId="0" fontId="1" fillId="0" borderId="0"/>
    <xf numFmtId="0" fontId="1"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0" fontId="115" fillId="0" borderId="0"/>
    <xf numFmtId="0" fontId="115" fillId="0" borderId="0"/>
    <xf numFmtId="0" fontId="115" fillId="0" borderId="0"/>
    <xf numFmtId="0" fontId="115" fillId="0" borderId="0"/>
    <xf numFmtId="0" fontId="1"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81"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0" fontId="1"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0" fontId="1"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0" fontId="1" fillId="0" borderId="0"/>
    <xf numFmtId="0" fontId="1" fillId="0" borderId="0"/>
    <xf numFmtId="0" fontId="1" fillId="0" borderId="0"/>
    <xf numFmtId="0" fontId="115" fillId="0" borderId="0"/>
    <xf numFmtId="0" fontId="115" fillId="0" borderId="0"/>
    <xf numFmtId="0" fontId="115" fillId="0" borderId="0"/>
    <xf numFmtId="0" fontId="1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0" fontId="115" fillId="0" borderId="0"/>
    <xf numFmtId="0" fontId="115" fillId="0" borderId="0"/>
    <xf numFmtId="0" fontId="115" fillId="0" borderId="0"/>
    <xf numFmtId="0" fontId="115" fillId="0" borderId="0"/>
    <xf numFmtId="0" fontId="1"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0" fontId="1"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0" fontId="1" fillId="0" borderId="0"/>
    <xf numFmtId="0" fontId="1" fillId="0" borderId="0"/>
    <xf numFmtId="0" fontId="1" fillId="0" borderId="0"/>
    <xf numFmtId="0" fontId="1" fillId="0" borderId="0"/>
    <xf numFmtId="0" fontId="73" fillId="0" borderId="0"/>
    <xf numFmtId="181" fontId="1" fillId="0" borderId="0"/>
    <xf numFmtId="179" fontId="26" fillId="0" borderId="0"/>
    <xf numFmtId="0" fontId="73"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0" fontId="1"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0" fontId="74" fillId="0" borderId="0"/>
    <xf numFmtId="0" fontId="74" fillId="0" borderId="0"/>
    <xf numFmtId="0" fontId="73" fillId="0" borderId="0"/>
    <xf numFmtId="179" fontId="26" fillId="0" borderId="0"/>
    <xf numFmtId="179" fontId="1" fillId="0" borderId="0"/>
    <xf numFmtId="179" fontId="1" fillId="0" borderId="0"/>
    <xf numFmtId="0" fontId="1" fillId="0" borderId="0"/>
    <xf numFmtId="0" fontId="1" fillId="0" borderId="0"/>
    <xf numFmtId="179" fontId="26"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26" fillId="0" borderId="0"/>
    <xf numFmtId="0" fontId="1" fillId="0" borderId="0"/>
    <xf numFmtId="0" fontId="26" fillId="0" borderId="0"/>
    <xf numFmtId="0" fontId="1" fillId="0" borderId="0"/>
    <xf numFmtId="0" fontId="26" fillId="0" borderId="0"/>
    <xf numFmtId="0" fontId="1" fillId="0" borderId="0"/>
    <xf numFmtId="0" fontId="26" fillId="0" borderId="0"/>
    <xf numFmtId="0" fontId="1" fillId="0" borderId="0"/>
    <xf numFmtId="0" fontId="26" fillId="0" borderId="0"/>
    <xf numFmtId="0" fontId="1" fillId="0" borderId="0"/>
    <xf numFmtId="0" fontId="26" fillId="0" borderId="0"/>
    <xf numFmtId="0" fontId="1" fillId="0" borderId="0"/>
    <xf numFmtId="179" fontId="115" fillId="0" borderId="0"/>
    <xf numFmtId="179" fontId="115" fillId="0" borderId="0"/>
    <xf numFmtId="0" fontId="1"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115" fillId="0" borderId="0"/>
    <xf numFmtId="179" fontId="115" fillId="0" borderId="0"/>
    <xf numFmtId="0" fontId="1"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26" fillId="0" borderId="0"/>
    <xf numFmtId="0" fontId="1" fillId="0" borderId="0"/>
    <xf numFmtId="179" fontId="115" fillId="0" borderId="0"/>
    <xf numFmtId="179" fontId="115" fillId="0" borderId="0"/>
    <xf numFmtId="0" fontId="1"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0" fontId="115" fillId="0" borderId="0"/>
    <xf numFmtId="0" fontId="115"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179" fontId="1" fillId="0" borderId="0"/>
    <xf numFmtId="0" fontId="1" fillId="0" borderId="0"/>
    <xf numFmtId="0" fontId="115" fillId="0" borderId="0"/>
    <xf numFmtId="0" fontId="115"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179" fontId="1" fillId="0" borderId="0"/>
    <xf numFmtId="0" fontId="1" fillId="0" borderId="0"/>
    <xf numFmtId="0" fontId="1" fillId="0" borderId="0"/>
    <xf numFmtId="179" fontId="26" fillId="0" borderId="0"/>
    <xf numFmtId="0" fontId="1" fillId="0" borderId="0"/>
    <xf numFmtId="0" fontId="1" fillId="0" borderId="0"/>
    <xf numFmtId="0" fontId="1" fillId="0" borderId="0"/>
    <xf numFmtId="0" fontId="1"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0" fontId="1"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26" fillId="0" borderId="0"/>
    <xf numFmtId="0" fontId="1" fillId="0" borderId="0"/>
    <xf numFmtId="168" fontId="1" fillId="0" borderId="0"/>
    <xf numFmtId="179" fontId="1"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68" fontId="1" fillId="0" borderId="0"/>
    <xf numFmtId="179" fontId="115" fillId="0" borderId="0"/>
    <xf numFmtId="179" fontId="115" fillId="0" borderId="0"/>
    <xf numFmtId="179" fontId="115" fillId="0" borderId="0"/>
    <xf numFmtId="179" fontId="115" fillId="0" borderId="0"/>
    <xf numFmtId="0" fontId="1"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0" fontId="1"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0" fontId="62"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79" fontId="115" fillId="0" borderId="0"/>
    <xf numFmtId="179" fontId="115" fillId="0" borderId="0"/>
    <xf numFmtId="179" fontId="115" fillId="0" borderId="0"/>
    <xf numFmtId="179" fontId="115" fillId="0" borderId="0"/>
    <xf numFmtId="168" fontId="1" fillId="0" borderId="0"/>
    <xf numFmtId="179" fontId="1" fillId="0" borderId="0"/>
    <xf numFmtId="179" fontId="1" fillId="0" borderId="0"/>
    <xf numFmtId="168" fontId="1" fillId="0" borderId="0"/>
    <xf numFmtId="179" fontId="1" fillId="0" borderId="0"/>
    <xf numFmtId="179" fontId="1" fillId="0" borderId="0"/>
    <xf numFmtId="179" fontId="1" fillId="0" borderId="0"/>
    <xf numFmtId="179" fontId="1"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 fillId="0" borderId="0"/>
    <xf numFmtId="179" fontId="115" fillId="0" borderId="0"/>
    <xf numFmtId="179" fontId="1"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 fillId="0" borderId="0"/>
    <xf numFmtId="179" fontId="1"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68" fontId="25" fillId="0" borderId="0"/>
    <xf numFmtId="0" fontId="115" fillId="0" borderId="0"/>
    <xf numFmtId="0" fontId="115"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179" fontId="26"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168" fontId="1" fillId="0" borderId="0"/>
    <xf numFmtId="0" fontId="1" fillId="0" borderId="0"/>
    <xf numFmtId="0" fontId="115" fillId="0" borderId="0"/>
    <xf numFmtId="0" fontId="115" fillId="0" borderId="0"/>
    <xf numFmtId="0" fontId="115" fillId="0" borderId="0"/>
    <xf numFmtId="0" fontId="115" fillId="0" borderId="0"/>
    <xf numFmtId="168"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0" fontId="26"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0" fontId="26"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0" fontId="1" fillId="0" borderId="0"/>
    <xf numFmtId="179" fontId="26" fillId="0" borderId="0"/>
    <xf numFmtId="0" fontId="26" fillId="0" borderId="0"/>
    <xf numFmtId="0" fontId="26" fillId="0" borderId="0"/>
    <xf numFmtId="0" fontId="26" fillId="0" borderId="0"/>
    <xf numFmtId="0" fontId="26" fillId="0" borderId="0"/>
    <xf numFmtId="0" fontId="26" fillId="0" borderId="0"/>
    <xf numFmtId="0" fontId="26" fillId="0" borderId="0"/>
    <xf numFmtId="179" fontId="26" fillId="0" borderId="0"/>
    <xf numFmtId="0"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5" fillId="0" borderId="0"/>
    <xf numFmtId="168" fontId="26" fillId="0" borderId="0"/>
    <xf numFmtId="0" fontId="26" fillId="0" borderId="0"/>
    <xf numFmtId="168" fontId="26" fillId="0" borderId="0"/>
    <xf numFmtId="0" fontId="26" fillId="0" borderId="0"/>
    <xf numFmtId="0" fontId="115"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179" fontId="26"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26" fillId="0" borderId="0"/>
    <xf numFmtId="0" fontId="26" fillId="0" borderId="0"/>
    <xf numFmtId="0" fontId="26" fillId="0" borderId="0"/>
    <xf numFmtId="0" fontId="26" fillId="0" borderId="0"/>
    <xf numFmtId="0" fontId="26" fillId="0" borderId="0"/>
    <xf numFmtId="0" fontId="26" fillId="0" borderId="0"/>
    <xf numFmtId="179" fontId="26" fillId="0" borderId="0"/>
    <xf numFmtId="0"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26" fillId="0" borderId="0"/>
    <xf numFmtId="168" fontId="26" fillId="0" borderId="0"/>
    <xf numFmtId="0" fontId="26" fillId="0" borderId="0"/>
    <xf numFmtId="0" fontId="26" fillId="0" borderId="0"/>
    <xf numFmtId="0" fontId="1" fillId="0" borderId="0"/>
    <xf numFmtId="179" fontId="26" fillId="0" borderId="0"/>
    <xf numFmtId="0" fontId="26" fillId="0" borderId="0"/>
    <xf numFmtId="0" fontId="26" fillId="0" borderId="0"/>
    <xf numFmtId="0" fontId="26" fillId="0" borderId="0"/>
    <xf numFmtId="0" fontId="26" fillId="0" borderId="0"/>
    <xf numFmtId="0" fontId="26" fillId="0" borderId="0"/>
    <xf numFmtId="0" fontId="26" fillId="0" borderId="0"/>
    <xf numFmtId="179" fontId="26" fillId="0" borderId="0"/>
    <xf numFmtId="0"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2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26"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68" fontId="25" fillId="0" borderId="0"/>
    <xf numFmtId="179" fontId="26" fillId="0" borderId="0"/>
    <xf numFmtId="179" fontId="26" fillId="0" borderId="0"/>
    <xf numFmtId="0" fontId="1" fillId="0" borderId="0"/>
    <xf numFmtId="179" fontId="115" fillId="0" borderId="0"/>
    <xf numFmtId="179" fontId="115" fillId="0" borderId="0"/>
    <xf numFmtId="179" fontId="115" fillId="0" borderId="0"/>
    <xf numFmtId="179" fontId="1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0" fontId="1"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0" fontId="1"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6"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26"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26"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26" fillId="0" borderId="0"/>
    <xf numFmtId="179" fontId="26" fillId="0" borderId="0"/>
    <xf numFmtId="179" fontId="26" fillId="0" borderId="0"/>
    <xf numFmtId="179" fontId="26" fillId="0" borderId="0"/>
    <xf numFmtId="179"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26" fillId="0" borderId="0"/>
    <xf numFmtId="179" fontId="1" fillId="0" borderId="0"/>
    <xf numFmtId="0" fontId="26"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26"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169" fontId="115" fillId="0" borderId="0"/>
    <xf numFmtId="169" fontId="115" fillId="0" borderId="0"/>
    <xf numFmtId="169" fontId="115" fillId="0" borderId="0"/>
    <xf numFmtId="169" fontId="115" fillId="0" borderId="0"/>
    <xf numFmtId="169" fontId="115" fillId="0" borderId="0"/>
    <xf numFmtId="169" fontId="115" fillId="0" borderId="0"/>
    <xf numFmtId="169" fontId="115" fillId="0" borderId="0"/>
    <xf numFmtId="169" fontId="115" fillId="0" borderId="0"/>
    <xf numFmtId="169" fontId="115" fillId="0" borderId="0"/>
    <xf numFmtId="0" fontId="26" fillId="0" borderId="0"/>
    <xf numFmtId="169" fontId="115" fillId="0" borderId="0"/>
    <xf numFmtId="169" fontId="115" fillId="0" borderId="0"/>
    <xf numFmtId="169" fontId="115" fillId="0" borderId="0"/>
    <xf numFmtId="169" fontId="115" fillId="0" borderId="0"/>
    <xf numFmtId="169" fontId="115" fillId="0" borderId="0"/>
    <xf numFmtId="169" fontId="115" fillId="0" borderId="0"/>
    <xf numFmtId="169" fontId="115" fillId="0" borderId="0"/>
    <xf numFmtId="0" fontId="1" fillId="0" borderId="0"/>
    <xf numFmtId="0" fontId="1"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26"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168" fontId="23" fillId="0" borderId="0"/>
    <xf numFmtId="0" fontId="26" fillId="0" borderId="0"/>
    <xf numFmtId="0" fontId="1" fillId="0" borderId="0"/>
    <xf numFmtId="0" fontId="25" fillId="0" borderId="0"/>
    <xf numFmtId="168" fontId="23" fillId="0" borderId="0"/>
    <xf numFmtId="0" fontId="1" fillId="0" borderId="0"/>
    <xf numFmtId="0" fontId="115" fillId="0" borderId="0"/>
    <xf numFmtId="0" fontId="115" fillId="0" borderId="0"/>
    <xf numFmtId="179" fontId="26"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2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26" fillId="0" borderId="0"/>
    <xf numFmtId="0" fontId="26" fillId="0" borderId="0"/>
    <xf numFmtId="0" fontId="26" fillId="0" borderId="0"/>
    <xf numFmtId="0" fontId="26" fillId="0" borderId="0"/>
    <xf numFmtId="0" fontId="26" fillId="0" borderId="0"/>
    <xf numFmtId="0" fontId="26" fillId="0" borderId="0"/>
    <xf numFmtId="179" fontId="26" fillId="0" borderId="0"/>
    <xf numFmtId="0"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1" fillId="0" borderId="0"/>
    <xf numFmtId="0" fontId="26" fillId="0" borderId="0"/>
    <xf numFmtId="0" fontId="26" fillId="0" borderId="0"/>
    <xf numFmtId="168" fontId="23" fillId="0" borderId="0"/>
    <xf numFmtId="0" fontId="62" fillId="0" borderId="0"/>
    <xf numFmtId="0" fontId="1" fillId="0" borderId="0"/>
    <xf numFmtId="168" fontId="23" fillId="0" borderId="0"/>
    <xf numFmtId="0" fontId="115" fillId="0" borderId="0"/>
    <xf numFmtId="179" fontId="26" fillId="0" borderId="0"/>
    <xf numFmtId="0" fontId="26" fillId="0" borderId="0"/>
    <xf numFmtId="0" fontId="26" fillId="0" borderId="0"/>
    <xf numFmtId="0" fontId="26" fillId="0" borderId="0"/>
    <xf numFmtId="0" fontId="26" fillId="0" borderId="0"/>
    <xf numFmtId="0" fontId="26" fillId="0" borderId="0"/>
    <xf numFmtId="0" fontId="26" fillId="0" borderId="0"/>
    <xf numFmtId="179" fontId="26" fillId="0" borderId="0"/>
    <xf numFmtId="0"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6" fillId="0" borderId="0"/>
    <xf numFmtId="168" fontId="23" fillId="0" borderId="0"/>
    <xf numFmtId="168" fontId="23" fillId="0" borderId="0"/>
    <xf numFmtId="0" fontId="115" fillId="0" borderId="0"/>
    <xf numFmtId="179" fontId="26" fillId="0" borderId="0"/>
    <xf numFmtId="179" fontId="26" fillId="0" borderId="0"/>
    <xf numFmtId="179" fontId="1" fillId="0" borderId="0"/>
    <xf numFmtId="0" fontId="1" fillId="0" borderId="0"/>
    <xf numFmtId="179" fontId="1" fillId="0" borderId="0"/>
    <xf numFmtId="0" fontId="1" fillId="0" borderId="0"/>
    <xf numFmtId="179" fontId="1" fillId="0" borderId="0"/>
    <xf numFmtId="0" fontId="1" fillId="0" borderId="0"/>
    <xf numFmtId="0" fontId="6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1" fillId="0" borderId="0"/>
    <xf numFmtId="0" fontId="1" fillId="0" borderId="0"/>
    <xf numFmtId="0" fontId="26" fillId="0" borderId="0"/>
    <xf numFmtId="168" fontId="23" fillId="0" borderId="0"/>
    <xf numFmtId="168" fontId="23" fillId="0" borderId="0"/>
    <xf numFmtId="0" fontId="115" fillId="0" borderId="0"/>
    <xf numFmtId="179" fontId="26" fillId="0" borderId="0"/>
    <xf numFmtId="179" fontId="26" fillId="0" borderId="0"/>
    <xf numFmtId="0" fontId="6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xf numFmtId="168"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179" fontId="26" fillId="0" borderId="0"/>
    <xf numFmtId="179" fontId="26" fillId="0" borderId="0"/>
    <xf numFmtId="0" fontId="7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3" fillId="0" borderId="0"/>
    <xf numFmtId="179" fontId="26" fillId="0" borderId="0"/>
    <xf numFmtId="0" fontId="73"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0" fontId="1"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0" fontId="1"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0" fontId="73" fillId="0" borderId="0"/>
    <xf numFmtId="179" fontId="1" fillId="0" borderId="0"/>
    <xf numFmtId="179" fontId="26" fillId="0" borderId="0"/>
    <xf numFmtId="179" fontId="26" fillId="0" borderId="0"/>
    <xf numFmtId="179" fontId="26" fillId="0" borderId="0"/>
    <xf numFmtId="179" fontId="26" fillId="0" borderId="0"/>
    <xf numFmtId="179" fontId="26" fillId="0" borderId="0"/>
    <xf numFmtId="179" fontId="26" fillId="0" borderId="0"/>
    <xf numFmtId="179" fontId="26" fillId="0" borderId="0"/>
    <xf numFmtId="179" fontId="26"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73" fillId="0" borderId="0"/>
    <xf numFmtId="0" fontId="115" fillId="0" borderId="0"/>
    <xf numFmtId="0" fontId="1" fillId="0" borderId="0"/>
    <xf numFmtId="0" fontId="1" fillId="0" borderId="0"/>
    <xf numFmtId="0" fontId="1" fillId="0" borderId="0"/>
    <xf numFmtId="0" fontId="1" fillId="0" borderId="0"/>
    <xf numFmtId="0" fontId="1" fillId="0" borderId="0"/>
    <xf numFmtId="0" fontId="1" fillId="0" borderId="0"/>
    <xf numFmtId="0" fontId="115" fillId="0" borderId="0"/>
    <xf numFmtId="0" fontId="115"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168"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168"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169" fontId="115" fillId="0" borderId="0"/>
    <xf numFmtId="169" fontId="115" fillId="0" borderId="0"/>
    <xf numFmtId="169" fontId="115" fillId="0" borderId="0"/>
    <xf numFmtId="169" fontId="115" fillId="0" borderId="0"/>
    <xf numFmtId="169" fontId="115" fillId="0" borderId="0"/>
    <xf numFmtId="169" fontId="115" fillId="0" borderId="0"/>
    <xf numFmtId="169" fontId="115" fillId="0" borderId="0"/>
    <xf numFmtId="169" fontId="115" fillId="0" borderId="0"/>
    <xf numFmtId="169" fontId="115" fillId="0" borderId="0"/>
    <xf numFmtId="0" fontId="1" fillId="0" borderId="0"/>
    <xf numFmtId="169" fontId="115" fillId="0" borderId="0"/>
    <xf numFmtId="169" fontId="115" fillId="0" borderId="0"/>
    <xf numFmtId="169" fontId="115" fillId="0" borderId="0"/>
    <xf numFmtId="169" fontId="115" fillId="0" borderId="0"/>
    <xf numFmtId="169" fontId="115" fillId="0" borderId="0"/>
    <xf numFmtId="169" fontId="115" fillId="0" borderId="0"/>
    <xf numFmtId="169" fontId="115" fillId="0" borderId="0"/>
    <xf numFmtId="0" fontId="1" fillId="0" borderId="0"/>
    <xf numFmtId="0" fontId="1" fillId="0" borderId="0"/>
    <xf numFmtId="0" fontId="115" fillId="0" borderId="0"/>
    <xf numFmtId="0" fontId="115" fillId="0" borderId="0"/>
    <xf numFmtId="0" fontId="115" fillId="0" borderId="0"/>
    <xf numFmtId="0" fontId="115" fillId="0" borderId="0"/>
    <xf numFmtId="0" fontId="1" fillId="0" borderId="0"/>
    <xf numFmtId="0" fontId="1" fillId="0" borderId="0"/>
    <xf numFmtId="0" fontId="1" fillId="0" borderId="0"/>
    <xf numFmtId="0" fontId="1"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 fillId="0" borderId="0"/>
    <xf numFmtId="0" fontId="1" fillId="0" borderId="0"/>
    <xf numFmtId="0" fontId="115" fillId="0" borderId="0"/>
    <xf numFmtId="0" fontId="115" fillId="0" borderId="0"/>
    <xf numFmtId="0" fontId="115" fillId="0" borderId="0"/>
    <xf numFmtId="0" fontId="115" fillId="0" borderId="0"/>
    <xf numFmtId="0" fontId="1" fillId="0" borderId="0"/>
    <xf numFmtId="0" fontId="1"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0" fontId="1"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0" fontId="1"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0" fontId="1"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0" fontId="1" fillId="0" borderId="0"/>
    <xf numFmtId="0" fontId="1" fillId="0" borderId="0"/>
    <xf numFmtId="0" fontId="115" fillId="0" borderId="0"/>
    <xf numFmtId="0" fontId="115" fillId="0" borderId="0"/>
    <xf numFmtId="0" fontId="115" fillId="0" borderId="0"/>
    <xf numFmtId="0" fontId="115" fillId="0" borderId="0"/>
    <xf numFmtId="0" fontId="1" fillId="0" borderId="0"/>
    <xf numFmtId="0" fontId="1" fillId="0" borderId="0"/>
    <xf numFmtId="0" fontId="33" fillId="62" borderId="16" applyBorder="0"/>
    <xf numFmtId="0" fontId="1" fillId="0" borderId="0"/>
    <xf numFmtId="0" fontId="1" fillId="0" borderId="0"/>
    <xf numFmtId="0" fontId="1"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 fillId="0" borderId="0"/>
    <xf numFmtId="0" fontId="33" fillId="62" borderId="16" applyBorder="0"/>
    <xf numFmtId="0" fontId="1" fillId="0" borderId="0"/>
    <xf numFmtId="0" fontId="1" fillId="0" borderId="0"/>
    <xf numFmtId="0" fontId="1" fillId="0" borderId="0"/>
    <xf numFmtId="0" fontId="1" fillId="0" borderId="0"/>
    <xf numFmtId="179" fontId="115" fillId="0" borderId="0"/>
    <xf numFmtId="179" fontId="115" fillId="0" borderId="0"/>
    <xf numFmtId="179" fontId="115" fillId="0" borderId="0"/>
    <xf numFmtId="179" fontId="115" fillId="0" borderId="0"/>
    <xf numFmtId="0" fontId="1" fillId="0" borderId="0"/>
    <xf numFmtId="0" fontId="1" fillId="0" borderId="0"/>
    <xf numFmtId="179" fontId="115" fillId="0" borderId="0"/>
    <xf numFmtId="179" fontId="115" fillId="0" borderId="0"/>
    <xf numFmtId="179" fontId="115" fillId="0" borderId="0"/>
    <xf numFmtId="179"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 fillId="0" borderId="0"/>
    <xf numFmtId="0" fontId="1" fillId="0" borderId="0"/>
    <xf numFmtId="0" fontId="1" fillId="0" borderId="0"/>
    <xf numFmtId="0" fontId="1"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 fillId="0" borderId="0"/>
    <xf numFmtId="0" fontId="1" fillId="0" borderId="0"/>
    <xf numFmtId="0" fontId="1" fillId="0" borderId="0"/>
    <xf numFmtId="0" fontId="1"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 fillId="0" borderId="0"/>
    <xf numFmtId="0" fontId="1" fillId="0" borderId="0"/>
    <xf numFmtId="0" fontId="1" fillId="0" borderId="0"/>
    <xf numFmtId="0" fontId="1"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5" fillId="0" borderId="0"/>
    <xf numFmtId="0" fontId="115"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179"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179" fontId="24"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179"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24" fillId="0" borderId="0"/>
    <xf numFmtId="0" fontId="1" fillId="0" borderId="0"/>
    <xf numFmtId="0" fontId="115" fillId="0" borderId="0"/>
    <xf numFmtId="0" fontId="115" fillId="0" borderId="0"/>
    <xf numFmtId="179" fontId="24"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24"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24" fillId="0" borderId="0"/>
    <xf numFmtId="0" fontId="24" fillId="0" borderId="0"/>
    <xf numFmtId="0" fontId="24" fillId="0" borderId="0"/>
    <xf numFmtId="0" fontId="24" fillId="0" borderId="0"/>
    <xf numFmtId="0" fontId="24" fillId="0" borderId="0"/>
    <xf numFmtId="179" fontId="1" fillId="0" borderId="0"/>
    <xf numFmtId="0" fontId="24" fillId="0" borderId="0"/>
    <xf numFmtId="179" fontId="24" fillId="0" borderId="0"/>
    <xf numFmtId="0" fontId="24" fillId="0" borderId="0"/>
    <xf numFmtId="0" fontId="1" fillId="0" borderId="0"/>
    <xf numFmtId="0" fontId="24" fillId="0" borderId="0"/>
    <xf numFmtId="0" fontId="115"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179" fontId="24"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179" fontId="24"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179"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179"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168" fontId="24"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179"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168" fontId="24"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73"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179" fontId="24"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179" fontId="24"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168" fontId="24"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168" fontId="24"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179" fontId="24"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179" fontId="24"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179" fontId="24"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179" fontId="24"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179" fontId="24" fillId="0" borderId="0"/>
    <xf numFmtId="179" fontId="1" fillId="0" borderId="0"/>
    <xf numFmtId="179" fontId="24" fillId="0" borderId="0"/>
    <xf numFmtId="179" fontId="24" fillId="0" borderId="0"/>
    <xf numFmtId="179" fontId="24" fillId="0" borderId="0"/>
    <xf numFmtId="179" fontId="24" fillId="0" borderId="0"/>
    <xf numFmtId="179" fontId="24" fillId="0" borderId="0"/>
    <xf numFmtId="179" fontId="24" fillId="0" borderId="0"/>
    <xf numFmtId="179" fontId="24" fillId="0" borderId="0"/>
    <xf numFmtId="179" fontId="24" fillId="0" borderId="0"/>
    <xf numFmtId="179" fontId="1"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179" fontId="24"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179" fontId="24"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179"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168"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24"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24"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0" fontId="73"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0" fontId="1"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179" fontId="24"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24"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24"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24"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24"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24"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24"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179" fontId="24"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24"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179" fontId="1" fillId="0" borderId="0"/>
    <xf numFmtId="0" fontId="1" fillId="0" borderId="0"/>
    <xf numFmtId="0" fontId="1"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15" fillId="0" borderId="0"/>
    <xf numFmtId="0" fontId="1" fillId="0" borderId="0"/>
    <xf numFmtId="0" fontId="115" fillId="0" borderId="0"/>
    <xf numFmtId="0" fontId="1" fillId="0" borderId="0"/>
    <xf numFmtId="0" fontId="1" fillId="0" borderId="0"/>
    <xf numFmtId="0" fontId="1" fillId="0" borderId="0"/>
    <xf numFmtId="0" fontId="1" fillId="0" borderId="0"/>
    <xf numFmtId="0" fontId="1" fillId="0" borderId="0"/>
    <xf numFmtId="0" fontId="115" fillId="0" borderId="0"/>
    <xf numFmtId="0" fontId="1" fillId="0" borderId="0"/>
    <xf numFmtId="0" fontId="24" fillId="0" borderId="0"/>
    <xf numFmtId="0" fontId="24" fillId="0" borderId="0"/>
    <xf numFmtId="168" fontId="24" fillId="0" borderId="0"/>
    <xf numFmtId="0" fontId="73" fillId="0" borderId="0"/>
    <xf numFmtId="168" fontId="24"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179" fontId="24"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24"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24"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24"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24"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24"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24"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179" fontId="24"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24" fillId="0" borderId="0"/>
    <xf numFmtId="0" fontId="115" fillId="0" borderId="0"/>
    <xf numFmtId="0" fontId="115" fillId="0" borderId="0"/>
    <xf numFmtId="0" fontId="1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5" fillId="0" borderId="0"/>
    <xf numFmtId="0" fontId="1" fillId="0" borderId="0"/>
    <xf numFmtId="0" fontId="73" fillId="0" borderId="0"/>
    <xf numFmtId="0" fontId="1" fillId="0" borderId="0"/>
    <xf numFmtId="0" fontId="73" fillId="0" borderId="0"/>
    <xf numFmtId="168" fontId="1" fillId="0" borderId="0"/>
    <xf numFmtId="0" fontId="73" fillId="0" borderId="0"/>
    <xf numFmtId="168" fontId="1" fillId="0" borderId="0"/>
    <xf numFmtId="0" fontId="73" fillId="0" borderId="0"/>
    <xf numFmtId="0" fontId="115" fillId="0" borderId="0"/>
    <xf numFmtId="0" fontId="73"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73" fillId="0" borderId="0"/>
    <xf numFmtId="0" fontId="73" fillId="0" borderId="0"/>
    <xf numFmtId="0" fontId="73" fillId="0" borderId="0"/>
    <xf numFmtId="0" fontId="73" fillId="0" borderId="0"/>
    <xf numFmtId="0" fontId="73"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73"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179"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15" fillId="0" borderId="0"/>
    <xf numFmtId="179" fontId="1" fillId="0" borderId="0"/>
    <xf numFmtId="0" fontId="73"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179" fontId="24"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15" fillId="0" borderId="0"/>
    <xf numFmtId="0" fontId="1" fillId="0" borderId="0"/>
    <xf numFmtId="0" fontId="73"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179" fontId="24"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73" fillId="0" borderId="0"/>
    <xf numFmtId="179" fontId="24"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73" fillId="0" borderId="0"/>
    <xf numFmtId="0" fontId="73" fillId="0" borderId="0"/>
    <xf numFmtId="0" fontId="73" fillId="0" borderId="0"/>
    <xf numFmtId="0" fontId="73" fillId="0" borderId="0"/>
    <xf numFmtId="0" fontId="73"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179"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179"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73"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168"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179"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73"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179"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179" fontId="24"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179" fontId="1" fillId="0" borderId="0"/>
    <xf numFmtId="179" fontId="24"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179"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179" fontId="1" fillId="0" borderId="0"/>
    <xf numFmtId="179" fontId="1" fillId="0" borderId="0"/>
    <xf numFmtId="179" fontId="1" fillId="0" borderId="0"/>
    <xf numFmtId="179" fontId="1" fillId="0" borderId="0"/>
    <xf numFmtId="179" fontId="1" fillId="0" borderId="0"/>
    <xf numFmtId="179" fontId="1" fillId="0" borderId="0"/>
    <xf numFmtId="0" fontId="115" fillId="0" borderId="0"/>
    <xf numFmtId="179" fontId="24" fillId="0" borderId="0"/>
    <xf numFmtId="179"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179" fontId="24"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179" fontId="24" fillId="0" borderId="0"/>
    <xf numFmtId="179" fontId="24" fillId="0" borderId="0"/>
    <xf numFmtId="179" fontId="24" fillId="0" borderId="0"/>
    <xf numFmtId="179" fontId="24"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73"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179"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 fillId="0" borderId="0"/>
    <xf numFmtId="0" fontId="1" fillId="0" borderId="0"/>
    <xf numFmtId="0" fontId="1" fillId="0" borderId="0"/>
    <xf numFmtId="0" fontId="1"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73"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179"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0" fontId="115" fillId="0" borderId="0"/>
    <xf numFmtId="0" fontId="115" fillId="0" borderId="0"/>
    <xf numFmtId="0" fontId="115" fillId="0" borderId="0"/>
    <xf numFmtId="0"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73" fillId="0" borderId="0"/>
    <xf numFmtId="0" fontId="115" fillId="0" borderId="0"/>
    <xf numFmtId="0" fontId="115" fillId="0" borderId="0"/>
    <xf numFmtId="0" fontId="115" fillId="0" borderId="0"/>
    <xf numFmtId="168" fontId="115" fillId="0" borderId="0"/>
    <xf numFmtId="168"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168" fontId="115" fillId="0" borderId="0"/>
    <xf numFmtId="168"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73"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15" fillId="0" borderId="0"/>
    <xf numFmtId="0" fontId="115" fillId="0" borderId="0"/>
    <xf numFmtId="0" fontId="115" fillId="0" borderId="0"/>
    <xf numFmtId="0" fontId="115"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15" fillId="0" borderId="0"/>
    <xf numFmtId="0" fontId="115" fillId="0" borderId="0"/>
    <xf numFmtId="0" fontId="115" fillId="0" borderId="0"/>
    <xf numFmtId="0" fontId="115" fillId="0" borderId="0"/>
    <xf numFmtId="0" fontId="1" fillId="0" borderId="0"/>
    <xf numFmtId="0" fontId="73"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73"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73"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179" fontId="1" fillId="0" borderId="0"/>
    <xf numFmtId="0" fontId="115" fillId="0" borderId="0"/>
    <xf numFmtId="0" fontId="115" fillId="0" borderId="0"/>
    <xf numFmtId="0" fontId="115" fillId="0" borderId="0"/>
    <xf numFmtId="0" fontId="115" fillId="0" borderId="0"/>
    <xf numFmtId="0" fontId="1" fillId="0" borderId="0"/>
    <xf numFmtId="0" fontId="1"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 fillId="0" borderId="0"/>
    <xf numFmtId="182" fontId="115" fillId="0" borderId="0"/>
    <xf numFmtId="182" fontId="115" fillId="0" borderId="0"/>
    <xf numFmtId="182" fontId="115" fillId="0" borderId="0"/>
    <xf numFmtId="182" fontId="115" fillId="0" borderId="0"/>
    <xf numFmtId="182" fontId="115" fillId="0" borderId="0"/>
    <xf numFmtId="182" fontId="115" fillId="0" borderId="0"/>
    <xf numFmtId="182" fontId="115" fillId="0" borderId="0"/>
    <xf numFmtId="182" fontId="115" fillId="0" borderId="0"/>
    <xf numFmtId="182" fontId="115" fillId="0" borderId="0"/>
    <xf numFmtId="182" fontId="115" fillId="0" borderId="0"/>
    <xf numFmtId="182" fontId="115" fillId="0" borderId="0"/>
    <xf numFmtId="182" fontId="115" fillId="0" borderId="0"/>
    <xf numFmtId="182" fontId="115" fillId="0" borderId="0"/>
    <xf numFmtId="182" fontId="115" fillId="0" borderId="0"/>
    <xf numFmtId="182" fontId="115" fillId="0" borderId="0"/>
    <xf numFmtId="182" fontId="115" fillId="0" borderId="0"/>
    <xf numFmtId="182" fontId="115" fillId="0" borderId="0"/>
    <xf numFmtId="182" fontId="115" fillId="0" borderId="0"/>
    <xf numFmtId="182" fontId="115" fillId="0" borderId="0"/>
    <xf numFmtId="182" fontId="115" fillId="0" borderId="0"/>
    <xf numFmtId="182" fontId="115" fillId="0" borderId="0"/>
    <xf numFmtId="182" fontId="115" fillId="0" borderId="0"/>
    <xf numFmtId="182" fontId="115" fillId="0" borderId="0"/>
    <xf numFmtId="182" fontId="115" fillId="0" borderId="0"/>
    <xf numFmtId="182" fontId="115" fillId="0" borderId="0"/>
    <xf numFmtId="182" fontId="115" fillId="0" borderId="0"/>
    <xf numFmtId="182" fontId="115" fillId="0" borderId="0"/>
    <xf numFmtId="182" fontId="115" fillId="0" borderId="0"/>
    <xf numFmtId="182" fontId="115" fillId="0" borderId="0"/>
    <xf numFmtId="182" fontId="115" fillId="0" borderId="0"/>
    <xf numFmtId="182" fontId="115" fillId="0" borderId="0"/>
    <xf numFmtId="182" fontId="115" fillId="0" borderId="0"/>
    <xf numFmtId="169" fontId="115" fillId="0" borderId="0"/>
    <xf numFmtId="169" fontId="115" fillId="0" borderId="0"/>
    <xf numFmtId="169" fontId="115" fillId="0" borderId="0"/>
    <xf numFmtId="169" fontId="115" fillId="0" borderId="0"/>
    <xf numFmtId="169" fontId="115" fillId="0" borderId="0"/>
    <xf numFmtId="169" fontId="115" fillId="0" borderId="0"/>
    <xf numFmtId="169" fontId="115" fillId="0" borderId="0"/>
    <xf numFmtId="169" fontId="115" fillId="0" borderId="0"/>
    <xf numFmtId="169" fontId="115" fillId="0" borderId="0"/>
    <xf numFmtId="169" fontId="115" fillId="0" borderId="0"/>
    <xf numFmtId="169" fontId="115" fillId="0" borderId="0"/>
    <xf numFmtId="169" fontId="115" fillId="0" borderId="0"/>
    <xf numFmtId="169" fontId="115" fillId="0" borderId="0"/>
    <xf numFmtId="169" fontId="115" fillId="0" borderId="0"/>
    <xf numFmtId="169" fontId="115" fillId="0" borderId="0"/>
    <xf numFmtId="169"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17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1" fillId="0" borderId="0"/>
    <xf numFmtId="0" fontId="1" fillId="0" borderId="0"/>
    <xf numFmtId="179" fontId="115" fillId="0" borderId="0"/>
    <xf numFmtId="179" fontId="115" fillId="0" borderId="0"/>
    <xf numFmtId="179" fontId="115" fillId="0" borderId="0"/>
    <xf numFmtId="179" fontId="115" fillId="0" borderId="0"/>
    <xf numFmtId="179" fontId="1" fillId="0" borderId="0"/>
    <xf numFmtId="179" fontId="1" fillId="0" borderId="0"/>
    <xf numFmtId="179" fontId="1" fillId="0" borderId="0"/>
    <xf numFmtId="179" fontId="1" fillId="0" borderId="0"/>
    <xf numFmtId="168" fontId="1" fillId="0" borderId="0"/>
    <xf numFmtId="0" fontId="1" fillId="0" borderId="0"/>
    <xf numFmtId="179" fontId="115" fillId="0" borderId="0"/>
    <xf numFmtId="179" fontId="115" fillId="0" borderId="0"/>
    <xf numFmtId="179" fontId="115" fillId="0" borderId="0"/>
    <xf numFmtId="179" fontId="115" fillId="0" borderId="0"/>
    <xf numFmtId="179" fontId="115" fillId="0" borderId="0"/>
    <xf numFmtId="0" fontId="1" fillId="0" borderId="0"/>
    <xf numFmtId="179" fontId="115" fillId="0" borderId="0"/>
    <xf numFmtId="179" fontId="115" fillId="0" borderId="0"/>
    <xf numFmtId="179" fontId="1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5" fillId="0" borderId="0"/>
    <xf numFmtId="168" fontId="41" fillId="0" borderId="0"/>
    <xf numFmtId="0" fontId="1" fillId="0" borderId="0"/>
    <xf numFmtId="0" fontId="73" fillId="0" borderId="0"/>
    <xf numFmtId="168" fontId="41" fillId="0" borderId="0"/>
    <xf numFmtId="0" fontId="1" fillId="0" borderId="0"/>
    <xf numFmtId="17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15" fillId="0" borderId="0"/>
    <xf numFmtId="168" fontId="115" fillId="0" borderId="0"/>
    <xf numFmtId="0" fontId="1"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0" fontId="73"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0" fontId="1"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7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73"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169" fontId="115" fillId="0" borderId="0"/>
    <xf numFmtId="0" fontId="1" fillId="0" borderId="0"/>
    <xf numFmtId="169" fontId="115" fillId="0" borderId="0"/>
    <xf numFmtId="169" fontId="115" fillId="0" borderId="0"/>
    <xf numFmtId="169" fontId="115" fillId="0" borderId="0"/>
    <xf numFmtId="169" fontId="115" fillId="0" borderId="0"/>
    <xf numFmtId="169" fontId="115" fillId="0" borderId="0"/>
    <xf numFmtId="169" fontId="115" fillId="0" borderId="0"/>
    <xf numFmtId="169" fontId="115" fillId="0" borderId="0"/>
    <xf numFmtId="179" fontId="1" fillId="0" borderId="0"/>
    <xf numFmtId="169" fontId="115" fillId="0" borderId="0"/>
    <xf numFmtId="169" fontId="115" fillId="0" borderId="0"/>
    <xf numFmtId="169" fontId="115" fillId="0" borderId="0"/>
    <xf numFmtId="169" fontId="115" fillId="0" borderId="0"/>
    <xf numFmtId="169" fontId="115" fillId="0" borderId="0"/>
    <xf numFmtId="169" fontId="115" fillId="0" borderId="0"/>
    <xf numFmtId="169" fontId="1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1"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1" fillId="0" borderId="0"/>
    <xf numFmtId="0" fontId="7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1" fillId="0" borderId="0"/>
    <xf numFmtId="0" fontId="7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1" fillId="0" borderId="0"/>
    <xf numFmtId="0" fontId="7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75"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73" fillId="0" borderId="0"/>
    <xf numFmtId="0" fontId="1"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1"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0" fontId="73"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179" fontId="115" fillId="0" borderId="0"/>
    <xf numFmtId="179" fontId="115" fillId="0" borderId="0"/>
    <xf numFmtId="179" fontId="115" fillId="0" borderId="0"/>
    <xf numFmtId="179" fontId="115" fillId="0" borderId="0"/>
    <xf numFmtId="0" fontId="1" fillId="0" borderId="0"/>
    <xf numFmtId="0" fontId="1"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0" fontId="1"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0" fontId="73" fillId="0" borderId="0"/>
    <xf numFmtId="0" fontId="1" fillId="0" borderId="0"/>
    <xf numFmtId="0" fontId="73"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0" fontId="1"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79" fontId="115" fillId="0" borderId="0"/>
    <xf numFmtId="179" fontId="115" fillId="0" borderId="0"/>
    <xf numFmtId="179" fontId="115" fillId="0" borderId="0"/>
    <xf numFmtId="179"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168" fontId="115" fillId="0" borderId="0"/>
    <xf numFmtId="0" fontId="1"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179" fontId="1" fillId="0" borderId="0"/>
    <xf numFmtId="0" fontId="73" fillId="0" borderId="0"/>
    <xf numFmtId="0" fontId="1"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15" fillId="0" borderId="0"/>
    <xf numFmtId="0" fontId="115" fillId="0" borderId="0"/>
    <xf numFmtId="0" fontId="73"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1" fillId="0" borderId="0"/>
    <xf numFmtId="179" fontId="1" fillId="0" borderId="0"/>
    <xf numFmtId="0" fontId="1" fillId="0" borderId="0"/>
    <xf numFmtId="0" fontId="1" fillId="0" borderId="0"/>
    <xf numFmtId="179" fontId="1" fillId="0" borderId="0"/>
    <xf numFmtId="0" fontId="1" fillId="0" borderId="0"/>
    <xf numFmtId="179" fontId="1" fillId="0" borderId="0"/>
    <xf numFmtId="179" fontId="1" fillId="0" borderId="0"/>
    <xf numFmtId="179" fontId="1" fillId="0" borderId="0"/>
    <xf numFmtId="179" fontId="1" fillId="0" borderId="0"/>
    <xf numFmtId="179" fontId="1" fillId="0" borderId="0"/>
    <xf numFmtId="0" fontId="73"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168" fontId="1" fillId="0" borderId="0"/>
    <xf numFmtId="0" fontId="73"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73"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1" fillId="0" borderId="0"/>
    <xf numFmtId="169" fontId="1" fillId="0" borderId="0"/>
    <xf numFmtId="0" fontId="1"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73"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73"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73"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73"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168" fontId="1" fillId="0" borderId="0"/>
    <xf numFmtId="0" fontId="73" fillId="0" borderId="0"/>
    <xf numFmtId="0" fontId="73" fillId="0" borderId="0"/>
    <xf numFmtId="0" fontId="73" fillId="0" borderId="0"/>
    <xf numFmtId="0" fontId="73" fillId="0" borderId="0"/>
    <xf numFmtId="0" fontId="73"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168" fontId="1" fillId="0" borderId="0"/>
    <xf numFmtId="0" fontId="73" fillId="0" borderId="0"/>
    <xf numFmtId="0" fontId="115" fillId="0" borderId="0"/>
    <xf numFmtId="0" fontId="73"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73"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73"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73"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73"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168" fontId="1" fillId="0" borderId="0"/>
    <xf numFmtId="0" fontId="73" fillId="0" borderId="0"/>
    <xf numFmtId="0" fontId="73" fillId="0" borderId="0"/>
    <xf numFmtId="0" fontId="73" fillId="0" borderId="0"/>
    <xf numFmtId="0" fontId="73" fillId="0" borderId="0"/>
    <xf numFmtId="0" fontId="73" fillId="0" borderId="0"/>
    <xf numFmtId="0" fontId="1"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179" fontId="115" fillId="0" borderId="0"/>
    <xf numFmtId="0" fontId="1" fillId="0" borderId="0"/>
    <xf numFmtId="0" fontId="1" fillId="0" borderId="0"/>
    <xf numFmtId="179" fontId="115" fillId="0" borderId="0"/>
    <xf numFmtId="179" fontId="115" fillId="0" borderId="0"/>
    <xf numFmtId="179" fontId="115" fillId="0" borderId="0"/>
    <xf numFmtId="179" fontId="115" fillId="0" borderId="0"/>
    <xf numFmtId="0" fontId="115" fillId="0" borderId="0"/>
    <xf numFmtId="0" fontId="115" fillId="0" borderId="0"/>
    <xf numFmtId="0" fontId="115" fillId="0" borderId="0"/>
    <xf numFmtId="0" fontId="115" fillId="0" borderId="0"/>
    <xf numFmtId="181" fontId="115" fillId="0" borderId="0"/>
    <xf numFmtId="181" fontId="115" fillId="0" borderId="0"/>
    <xf numFmtId="181" fontId="115" fillId="0" borderId="0"/>
    <xf numFmtId="181" fontId="115" fillId="0" borderId="0"/>
    <xf numFmtId="181" fontId="115" fillId="0" borderId="0"/>
    <xf numFmtId="181" fontId="115" fillId="0" borderId="0"/>
    <xf numFmtId="181" fontId="115" fillId="0" borderId="0"/>
    <xf numFmtId="181" fontId="115" fillId="0" borderId="0"/>
    <xf numFmtId="181" fontId="115" fillId="0" borderId="0"/>
    <xf numFmtId="0" fontId="115" fillId="0" borderId="0"/>
    <xf numFmtId="0" fontId="115" fillId="0" borderId="0"/>
    <xf numFmtId="0" fontId="115" fillId="0" borderId="0"/>
    <xf numFmtId="0" fontId="115" fillId="0" borderId="0"/>
    <xf numFmtId="181" fontId="115" fillId="0" borderId="0"/>
    <xf numFmtId="181" fontId="115" fillId="0" borderId="0"/>
    <xf numFmtId="181" fontId="115" fillId="0" borderId="0"/>
    <xf numFmtId="181" fontId="115" fillId="0" borderId="0"/>
    <xf numFmtId="181" fontId="115" fillId="0" borderId="0"/>
    <xf numFmtId="181" fontId="115" fillId="0" borderId="0"/>
    <xf numFmtId="181"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168" fontId="76" fillId="0" borderId="0"/>
    <xf numFmtId="0" fontId="25" fillId="67" borderId="17" applyNumberFormat="0" applyFont="0" applyAlignment="0" applyProtection="0"/>
    <xf numFmtId="0" fontId="26" fillId="68" borderId="18"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6" fillId="68" borderId="18"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6" fillId="68" borderId="18"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168" fontId="1" fillId="0" borderId="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1" fillId="67" borderId="17" applyNumberFormat="0" applyFont="0" applyAlignment="0" applyProtection="0"/>
    <xf numFmtId="0" fontId="25" fillId="67" borderId="17" applyNumberFormat="0" applyFont="0" applyAlignment="0" applyProtection="0"/>
    <xf numFmtId="168" fontId="1" fillId="0" borderId="0"/>
    <xf numFmtId="0" fontId="25" fillId="67" borderId="17" applyNumberFormat="0" applyFont="0" applyAlignment="0" applyProtection="0"/>
    <xf numFmtId="0" fontId="25" fillId="67" borderId="17" applyNumberFormat="0" applyFont="0" applyAlignment="0" applyProtection="0"/>
    <xf numFmtId="0" fontId="1" fillId="67" borderId="17" applyNumberFormat="0" applyFont="0" applyAlignment="0" applyProtection="0"/>
    <xf numFmtId="0" fontId="1" fillId="67" borderId="17" applyNumberFormat="0" applyFont="0" applyAlignment="0" applyProtection="0"/>
    <xf numFmtId="0" fontId="25" fillId="67" borderId="17" applyNumberFormat="0" applyFont="0" applyAlignment="0" applyProtection="0"/>
    <xf numFmtId="0" fontId="1"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169" fontId="1" fillId="0" borderId="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1" fillId="67" borderId="17" applyNumberFormat="0" applyFont="0" applyAlignment="0" applyProtection="0"/>
    <xf numFmtId="0" fontId="1" fillId="0" borderId="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6" fillId="68" borderId="18" applyNumberFormat="0" applyFont="0" applyAlignment="0" applyProtection="0"/>
    <xf numFmtId="0" fontId="26" fillId="68" borderId="18" applyNumberFormat="0" applyFont="0" applyAlignment="0" applyProtection="0"/>
    <xf numFmtId="0" fontId="25" fillId="67" borderId="17" applyNumberFormat="0" applyFont="0" applyAlignment="0" applyProtection="0"/>
    <xf numFmtId="0" fontId="26" fillId="68" borderId="18" applyNumberFormat="0" applyFont="0" applyAlignment="0" applyProtection="0"/>
    <xf numFmtId="0" fontId="25" fillId="67" borderId="17" applyNumberFormat="0" applyFont="0" applyAlignment="0" applyProtection="0"/>
    <xf numFmtId="0" fontId="26" fillId="68" borderId="18" applyNumberFormat="0" applyFont="0" applyAlignment="0" applyProtection="0"/>
    <xf numFmtId="0" fontId="25" fillId="67" borderId="17" applyNumberFormat="0" applyFont="0" applyAlignment="0" applyProtection="0"/>
    <xf numFmtId="0" fontId="26" fillId="68" borderId="18" applyNumberFormat="0" applyFont="0" applyAlignment="0" applyProtection="0"/>
    <xf numFmtId="0" fontId="26" fillId="68" borderId="18" applyNumberFormat="0" applyFont="0" applyAlignment="0" applyProtection="0"/>
    <xf numFmtId="0" fontId="25" fillId="67" borderId="17" applyNumberFormat="0" applyFont="0" applyAlignment="0" applyProtection="0"/>
    <xf numFmtId="0" fontId="26" fillId="68" borderId="18" applyNumberFormat="0" applyFont="0" applyAlignment="0" applyProtection="0"/>
    <xf numFmtId="0" fontId="26" fillId="68" borderId="18" applyNumberFormat="0" applyFont="0" applyAlignment="0" applyProtection="0"/>
    <xf numFmtId="0" fontId="25" fillId="67" borderId="17" applyNumberFormat="0" applyFont="0" applyAlignment="0" applyProtection="0"/>
    <xf numFmtId="0" fontId="26" fillId="68" borderId="18" applyNumberFormat="0" applyFont="0" applyAlignment="0" applyProtection="0"/>
    <xf numFmtId="0" fontId="25" fillId="67" borderId="17" applyNumberFormat="0" applyFont="0" applyAlignment="0" applyProtection="0"/>
    <xf numFmtId="0" fontId="26" fillId="68" borderId="18" applyNumberFormat="0" applyFont="0" applyAlignment="0" applyProtection="0"/>
    <xf numFmtId="0" fontId="25" fillId="67" borderId="17" applyNumberFormat="0" applyFont="0" applyAlignment="0" applyProtection="0"/>
    <xf numFmtId="0" fontId="26" fillId="68" borderId="18" applyNumberFormat="0" applyFont="0" applyAlignment="0" applyProtection="0"/>
    <xf numFmtId="0" fontId="26" fillId="68" borderId="18" applyNumberFormat="0" applyFont="0" applyAlignment="0" applyProtection="0"/>
    <xf numFmtId="0" fontId="25" fillId="67" borderId="17" applyNumberFormat="0" applyFont="0" applyAlignment="0" applyProtection="0"/>
    <xf numFmtId="0" fontId="26" fillId="68" borderId="18" applyNumberFormat="0" applyFont="0" applyAlignment="0" applyProtection="0"/>
    <xf numFmtId="0" fontId="26" fillId="68" borderId="18" applyNumberFormat="0" applyFont="0" applyAlignment="0" applyProtection="0"/>
    <xf numFmtId="0" fontId="25" fillId="67" borderId="17" applyNumberFormat="0" applyFont="0" applyAlignment="0" applyProtection="0"/>
    <xf numFmtId="0" fontId="26" fillId="68" borderId="18" applyNumberFormat="0" applyFont="0" applyAlignment="0" applyProtection="0"/>
    <xf numFmtId="0" fontId="25" fillId="67" borderId="17" applyNumberFormat="0" applyFont="0" applyAlignment="0" applyProtection="0"/>
    <xf numFmtId="0" fontId="26" fillId="68" borderId="18" applyNumberFormat="0" applyFont="0" applyAlignment="0" applyProtection="0"/>
    <xf numFmtId="0" fontId="25" fillId="67" borderId="17" applyNumberFormat="0" applyFont="0" applyAlignment="0" applyProtection="0"/>
    <xf numFmtId="0" fontId="26" fillId="68" borderId="18" applyNumberFormat="0" applyFont="0" applyAlignment="0" applyProtection="0"/>
    <xf numFmtId="0" fontId="26" fillId="68" borderId="18" applyNumberFormat="0" applyFont="0" applyAlignment="0" applyProtection="0"/>
    <xf numFmtId="0" fontId="25" fillId="67" borderId="17" applyNumberFormat="0" applyFont="0" applyAlignment="0" applyProtection="0"/>
    <xf numFmtId="0" fontId="26" fillId="68" borderId="18" applyNumberFormat="0" applyFont="0" applyAlignment="0" applyProtection="0"/>
    <xf numFmtId="0" fontId="26" fillId="68" borderId="18" applyNumberFormat="0" applyFont="0" applyAlignment="0" applyProtection="0"/>
    <xf numFmtId="0" fontId="25" fillId="67" borderId="17" applyNumberFormat="0" applyFont="0" applyAlignment="0" applyProtection="0"/>
    <xf numFmtId="0" fontId="26" fillId="68" borderId="18" applyNumberFormat="0" applyFont="0" applyAlignment="0" applyProtection="0"/>
    <xf numFmtId="0" fontId="25" fillId="67" borderId="17" applyNumberFormat="0" applyFont="0" applyAlignment="0" applyProtection="0"/>
    <xf numFmtId="0" fontId="26" fillId="68" borderId="18" applyNumberFormat="0" applyFont="0" applyAlignment="0" applyProtection="0"/>
    <xf numFmtId="0" fontId="25" fillId="67" borderId="17" applyNumberFormat="0" applyFont="0" applyAlignment="0" applyProtection="0"/>
    <xf numFmtId="0" fontId="26" fillId="68" borderId="18" applyNumberFormat="0" applyFont="0" applyAlignment="0" applyProtection="0"/>
    <xf numFmtId="0" fontId="26" fillId="68" borderId="18" applyNumberFormat="0" applyFont="0" applyAlignment="0" applyProtection="0"/>
    <xf numFmtId="0" fontId="25" fillId="67" borderId="17" applyNumberFormat="0" applyFont="0" applyAlignment="0" applyProtection="0"/>
    <xf numFmtId="0" fontId="26" fillId="68" borderId="18"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6" fillId="68" borderId="18"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1" fillId="67" borderId="17" applyNumberFormat="0" applyFont="0" applyAlignment="0" applyProtection="0"/>
    <xf numFmtId="0" fontId="1" fillId="67" borderId="17" applyNumberFormat="0" applyFont="0" applyAlignment="0" applyProtection="0"/>
    <xf numFmtId="169" fontId="1" fillId="0" borderId="0"/>
    <xf numFmtId="0" fontId="1" fillId="67" borderId="17" applyNumberFormat="0" applyFont="0" applyAlignment="0" applyProtection="0"/>
    <xf numFmtId="168" fontId="1" fillId="0" borderId="0"/>
    <xf numFmtId="0" fontId="1" fillId="67" borderId="17" applyNumberFormat="0" applyFont="0" applyAlignment="0" applyProtection="0"/>
    <xf numFmtId="168" fontId="1" fillId="0" borderId="0"/>
    <xf numFmtId="0" fontId="1" fillId="67" borderId="17" applyNumberFormat="0" applyFont="0" applyAlignment="0" applyProtection="0"/>
    <xf numFmtId="0" fontId="1" fillId="67" borderId="17" applyNumberFormat="0" applyFont="0" applyAlignment="0" applyProtection="0"/>
    <xf numFmtId="169" fontId="1" fillId="0" borderId="0"/>
    <xf numFmtId="168" fontId="1" fillId="0" borderId="0"/>
    <xf numFmtId="0" fontId="1" fillId="67" borderId="17" applyNumberFormat="0" applyFont="0" applyAlignment="0" applyProtection="0"/>
    <xf numFmtId="168" fontId="1" fillId="0" borderId="0"/>
    <xf numFmtId="0" fontId="1" fillId="67" borderId="17" applyNumberFormat="0" applyFont="0" applyAlignment="0" applyProtection="0"/>
    <xf numFmtId="0" fontId="1" fillId="67" borderId="17" applyNumberFormat="0" applyFont="0" applyAlignment="0" applyProtection="0"/>
    <xf numFmtId="169" fontId="1" fillId="0" borderId="0"/>
    <xf numFmtId="0" fontId="1" fillId="67" borderId="17" applyNumberFormat="0" applyFont="0" applyAlignment="0" applyProtection="0"/>
    <xf numFmtId="168" fontId="1" fillId="0" borderId="0"/>
    <xf numFmtId="0" fontId="1" fillId="67" borderId="17" applyNumberFormat="0" applyFont="0" applyAlignment="0" applyProtection="0"/>
    <xf numFmtId="168" fontId="1" fillId="0" borderId="0"/>
    <xf numFmtId="0" fontId="1" fillId="67" borderId="17" applyNumberFormat="0" applyFont="0" applyAlignment="0" applyProtection="0"/>
    <xf numFmtId="0" fontId="1" fillId="67" borderId="17" applyNumberFormat="0" applyFont="0" applyAlignment="0" applyProtection="0"/>
    <xf numFmtId="169" fontId="1" fillId="0" borderId="0"/>
    <xf numFmtId="168" fontId="1" fillId="0" borderId="0"/>
    <xf numFmtId="168" fontId="1" fillId="0" borderId="0"/>
    <xf numFmtId="0" fontId="1" fillId="67" borderId="17" applyNumberFormat="0" applyFont="0" applyAlignment="0" applyProtection="0"/>
    <xf numFmtId="0" fontId="1" fillId="67" borderId="17" applyNumberFormat="0" applyFont="0" applyAlignment="0" applyProtection="0"/>
    <xf numFmtId="0" fontId="1" fillId="67" borderId="17" applyNumberFormat="0" applyFont="0" applyAlignment="0" applyProtection="0"/>
    <xf numFmtId="0" fontId="1" fillId="67" borderId="17" applyNumberFormat="0" applyFont="0" applyAlignment="0" applyProtection="0"/>
    <xf numFmtId="183" fontId="1" fillId="0" borderId="0" applyFont="0" applyFill="0" applyBorder="0" applyAlignment="0" applyProtection="0"/>
    <xf numFmtId="184" fontId="1" fillId="0" borderId="0" applyFont="0" applyFill="0" applyBorder="0" applyAlignment="0" applyProtection="0"/>
    <xf numFmtId="185" fontId="77" fillId="0" borderId="0">
      <alignment horizontal="left"/>
    </xf>
    <xf numFmtId="0" fontId="1" fillId="0" borderId="0"/>
    <xf numFmtId="0" fontId="1" fillId="0" borderId="0"/>
    <xf numFmtId="168" fontId="1" fillId="0" borderId="0"/>
    <xf numFmtId="3" fontId="1" fillId="7" borderId="6" applyFont="0">
      <alignment horizontal="right" vertical="center"/>
      <protection locked="0"/>
    </xf>
    <xf numFmtId="168" fontId="78" fillId="0" borderId="0"/>
    <xf numFmtId="0" fontId="78" fillId="0" borderId="0"/>
    <xf numFmtId="168" fontId="78" fillId="0" borderId="0"/>
    <xf numFmtId="0" fontId="79" fillId="54" borderId="19" applyNumberFormat="0" applyAlignment="0" applyProtection="0"/>
    <xf numFmtId="0" fontId="80" fillId="55" borderId="20"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81"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81"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81"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80" fillId="55" borderId="20"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80" fillId="55" borderId="20"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80" fillId="55" borderId="20"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80" fillId="55" borderId="20"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80" fillId="55" borderId="20"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80" fillId="55" borderId="20"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80" fillId="55" borderId="20"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81" fillId="54" borderId="19" applyNumberFormat="0" applyAlignment="0" applyProtection="0"/>
    <xf numFmtId="0" fontId="81" fillId="54" borderId="19" applyNumberFormat="0" applyAlignment="0" applyProtection="0"/>
    <xf numFmtId="0" fontId="81" fillId="54" borderId="19" applyNumberFormat="0" applyAlignment="0" applyProtection="0"/>
    <xf numFmtId="0" fontId="81" fillId="54" borderId="19" applyNumberFormat="0" applyAlignment="0" applyProtection="0"/>
    <xf numFmtId="0" fontId="81" fillId="54" borderId="19" applyNumberFormat="0" applyAlignment="0" applyProtection="0"/>
    <xf numFmtId="0" fontId="81" fillId="54" borderId="19" applyNumberFormat="0" applyAlignment="0" applyProtection="0"/>
    <xf numFmtId="0" fontId="81" fillId="54" borderId="19" applyNumberFormat="0" applyAlignment="0" applyProtection="0"/>
    <xf numFmtId="0" fontId="81" fillId="54" borderId="19" applyNumberFormat="0" applyAlignment="0" applyProtection="0"/>
    <xf numFmtId="0" fontId="81" fillId="54" borderId="19" applyNumberFormat="0" applyAlignment="0" applyProtection="0"/>
    <xf numFmtId="0" fontId="81" fillId="54" borderId="19" applyNumberFormat="0" applyAlignment="0" applyProtection="0"/>
    <xf numFmtId="0" fontId="81" fillId="54" borderId="19" applyNumberFormat="0" applyAlignment="0" applyProtection="0"/>
    <xf numFmtId="0" fontId="81" fillId="54" borderId="19" applyNumberFormat="0" applyAlignment="0" applyProtection="0"/>
    <xf numFmtId="0" fontId="79" fillId="54" borderId="19" applyNumberFormat="0" applyAlignment="0" applyProtection="0"/>
    <xf numFmtId="0" fontId="23" fillId="0" borderId="0"/>
    <xf numFmtId="175" fontId="34" fillId="0" borderId="0" applyFont="0" applyFill="0" applyBorder="0" applyAlignment="0" applyProtection="0"/>
    <xf numFmtId="186" fontId="34"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1" fillId="0" borderId="0" applyFont="0" applyFill="0" applyBorder="0" applyAlignment="0" applyProtection="0"/>
    <xf numFmtId="9" fontId="2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5" fillId="0" borderId="0" applyFont="0" applyFill="0" applyBorder="0" applyAlignment="0" applyProtection="0"/>
    <xf numFmtId="9" fontId="115" fillId="0" borderId="0" applyFont="0" applyFill="0" applyBorder="0" applyAlignment="0" applyProtection="0"/>
    <xf numFmtId="9" fontId="115" fillId="0" borderId="0" applyFont="0" applyFill="0" applyBorder="0" applyAlignment="0" applyProtection="0"/>
    <xf numFmtId="9" fontId="115" fillId="0" borderId="0" applyFont="0" applyFill="0" applyBorder="0" applyAlignment="0" applyProtection="0"/>
    <xf numFmtId="9" fontId="115" fillId="0" borderId="0" applyFont="0" applyFill="0" applyBorder="0" applyAlignment="0" applyProtection="0"/>
    <xf numFmtId="9" fontId="115" fillId="0" borderId="0" applyFont="0" applyFill="0" applyBorder="0" applyAlignment="0" applyProtection="0"/>
    <xf numFmtId="9" fontId="115" fillId="0" borderId="0" applyFont="0" applyFill="0" applyBorder="0" applyAlignment="0" applyProtection="0"/>
    <xf numFmtId="9" fontId="115" fillId="0" borderId="0" applyFont="0" applyFill="0" applyBorder="0" applyAlignment="0" applyProtection="0"/>
    <xf numFmtId="9" fontId="115" fillId="0" borderId="0" applyFont="0" applyFill="0" applyBorder="0" applyAlignment="0" applyProtection="0"/>
    <xf numFmtId="9" fontId="115" fillId="0" borderId="0" applyFont="0" applyFill="0" applyBorder="0" applyAlignment="0" applyProtection="0"/>
    <xf numFmtId="9" fontId="115" fillId="0" borderId="0" applyFont="0" applyFill="0" applyBorder="0" applyAlignment="0" applyProtection="0"/>
    <xf numFmtId="9" fontId="115" fillId="0" borderId="0" applyFont="0" applyFill="0" applyBorder="0" applyAlignment="0" applyProtection="0"/>
    <xf numFmtId="9" fontId="115" fillId="0" borderId="0" applyFont="0" applyFill="0" applyBorder="0" applyAlignment="0" applyProtection="0"/>
    <xf numFmtId="9" fontId="115" fillId="0" borderId="0" applyFont="0" applyFill="0" applyBorder="0" applyAlignment="0" applyProtection="0"/>
    <xf numFmtId="9" fontId="115" fillId="0" borderId="0" applyFont="0" applyFill="0" applyBorder="0" applyAlignment="0" applyProtection="0"/>
    <xf numFmtId="9" fontId="115" fillId="0" borderId="0" applyFont="0" applyFill="0" applyBorder="0" applyAlignment="0" applyProtection="0"/>
    <xf numFmtId="9" fontId="115" fillId="0" borderId="0" applyFont="0" applyFill="0" applyBorder="0" applyAlignment="0" applyProtection="0"/>
    <xf numFmtId="9" fontId="2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115" fillId="0" borderId="0" applyFont="0" applyFill="0" applyBorder="0" applyAlignment="0" applyProtection="0"/>
    <xf numFmtId="9" fontId="115" fillId="0" borderId="0" applyFont="0" applyFill="0" applyBorder="0" applyAlignment="0" applyProtection="0"/>
    <xf numFmtId="9" fontId="115" fillId="0" borderId="0" applyFont="0" applyFill="0" applyBorder="0" applyAlignment="0" applyProtection="0"/>
    <xf numFmtId="9" fontId="115" fillId="0" borderId="0" applyFont="0" applyFill="0" applyBorder="0" applyAlignment="0" applyProtection="0"/>
    <xf numFmtId="9" fontId="115" fillId="0" borderId="0" applyFont="0" applyFill="0" applyBorder="0" applyAlignment="0" applyProtection="0"/>
    <xf numFmtId="9" fontId="115" fillId="0" borderId="0" applyFont="0" applyFill="0" applyBorder="0" applyAlignment="0" applyProtection="0"/>
    <xf numFmtId="9" fontId="115" fillId="0" borderId="0" applyFont="0" applyFill="0" applyBorder="0" applyAlignment="0" applyProtection="0"/>
    <xf numFmtId="9" fontId="115" fillId="0" borderId="0" applyFont="0" applyFill="0" applyBorder="0" applyAlignment="0" applyProtection="0"/>
    <xf numFmtId="9" fontId="115" fillId="0" borderId="0" applyFont="0" applyFill="0" applyBorder="0" applyAlignment="0" applyProtection="0"/>
    <xf numFmtId="9" fontId="115" fillId="0" borderId="0" applyFont="0" applyFill="0" applyBorder="0" applyAlignment="0" applyProtection="0"/>
    <xf numFmtId="9" fontId="115" fillId="0" borderId="0" applyFont="0" applyFill="0" applyBorder="0" applyAlignment="0" applyProtection="0"/>
    <xf numFmtId="9" fontId="115" fillId="0" borderId="0" applyFont="0" applyFill="0" applyBorder="0" applyAlignment="0" applyProtection="0"/>
    <xf numFmtId="9" fontId="115" fillId="0" borderId="0" applyFont="0" applyFill="0" applyBorder="0" applyAlignment="0" applyProtection="0"/>
    <xf numFmtId="9" fontId="115" fillId="0" borderId="0" applyFont="0" applyFill="0" applyBorder="0" applyAlignment="0" applyProtection="0"/>
    <xf numFmtId="9" fontId="115" fillId="0" borderId="0" applyFont="0" applyFill="0" applyBorder="0" applyAlignment="0" applyProtection="0"/>
    <xf numFmtId="9" fontId="115" fillId="0" borderId="0" applyFont="0" applyFill="0" applyBorder="0" applyAlignment="0" applyProtection="0"/>
    <xf numFmtId="9" fontId="1" fillId="0" borderId="0" applyFont="0" applyFill="0" applyBorder="0" applyAlignment="0" applyProtection="0"/>
    <xf numFmtId="9" fontId="115" fillId="0" borderId="0" applyFont="0" applyFill="0" applyBorder="0" applyAlignment="0" applyProtection="0"/>
    <xf numFmtId="9" fontId="115" fillId="0" borderId="0" applyFont="0" applyFill="0" applyBorder="0" applyAlignment="0" applyProtection="0"/>
    <xf numFmtId="9" fontId="115" fillId="0" borderId="0" applyFont="0" applyFill="0" applyBorder="0" applyAlignment="0" applyProtection="0"/>
    <xf numFmtId="9" fontId="115" fillId="0" borderId="0" applyFont="0" applyFill="0" applyBorder="0" applyAlignment="0" applyProtection="0"/>
    <xf numFmtId="9" fontId="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5" fillId="0" borderId="0" applyFont="0" applyFill="0" applyBorder="0" applyAlignment="0" applyProtection="0"/>
    <xf numFmtId="9" fontId="1" fillId="0" borderId="0" applyFont="0" applyFill="0" applyBorder="0" applyAlignment="0" applyProtection="0"/>
    <xf numFmtId="9" fontId="25" fillId="0" borderId="0" applyFont="0" applyFill="0" applyBorder="0" applyAlignment="0" applyProtection="0"/>
    <xf numFmtId="9" fontId="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5" fillId="0" borderId="0" applyFont="0" applyFill="0" applyBorder="0" applyAlignment="0" applyProtection="0"/>
    <xf numFmtId="9" fontId="1" fillId="0" borderId="0" applyFont="0" applyFill="0" applyBorder="0" applyAlignment="0" applyProtection="0"/>
    <xf numFmtId="9" fontId="2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15" fillId="0" borderId="0" applyFont="0" applyFill="0" applyBorder="0" applyAlignment="0" applyProtection="0"/>
    <xf numFmtId="9" fontId="115" fillId="0" borderId="0" applyFont="0" applyFill="0" applyBorder="0" applyAlignment="0" applyProtection="0"/>
    <xf numFmtId="9" fontId="2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15" fillId="0" borderId="0" applyFont="0" applyFill="0" applyBorder="0" applyAlignment="0" applyProtection="0"/>
    <xf numFmtId="9" fontId="115" fillId="0" borderId="0" applyFont="0" applyFill="0" applyBorder="0" applyAlignment="0" applyProtection="0"/>
    <xf numFmtId="9" fontId="115" fillId="0" borderId="0" applyFont="0" applyFill="0" applyBorder="0" applyAlignment="0" applyProtection="0"/>
    <xf numFmtId="9" fontId="115" fillId="0" borderId="0" applyFont="0" applyFill="0" applyBorder="0" applyAlignment="0" applyProtection="0"/>
    <xf numFmtId="9" fontId="115" fillId="0" borderId="0" applyFont="0" applyFill="0" applyBorder="0" applyAlignment="0" applyProtection="0"/>
    <xf numFmtId="9" fontId="115" fillId="0" borderId="0" applyFont="0" applyFill="0" applyBorder="0" applyAlignment="0" applyProtection="0"/>
    <xf numFmtId="9" fontId="115" fillId="0" borderId="0" applyFont="0" applyFill="0" applyBorder="0" applyAlignment="0" applyProtection="0"/>
    <xf numFmtId="9" fontId="115" fillId="0" borderId="0" applyFont="0" applyFill="0" applyBorder="0" applyAlignment="0" applyProtection="0"/>
    <xf numFmtId="9" fontId="115" fillId="0" borderId="0" applyFont="0" applyFill="0" applyBorder="0" applyAlignment="0" applyProtection="0"/>
    <xf numFmtId="9" fontId="115" fillId="0" borderId="0" applyFont="0" applyFill="0" applyBorder="0" applyAlignment="0" applyProtection="0"/>
    <xf numFmtId="9" fontId="115" fillId="0" borderId="0" applyFont="0" applyFill="0" applyBorder="0" applyAlignment="0" applyProtection="0"/>
    <xf numFmtId="9" fontId="115" fillId="0" borderId="0" applyFont="0" applyFill="0" applyBorder="0" applyAlignment="0" applyProtection="0"/>
    <xf numFmtId="9" fontId="115" fillId="0" borderId="0" applyFont="0" applyFill="0" applyBorder="0" applyAlignment="0" applyProtection="0"/>
    <xf numFmtId="9" fontId="115" fillId="0" borderId="0" applyFont="0" applyFill="0" applyBorder="0" applyAlignment="0" applyProtection="0"/>
    <xf numFmtId="9" fontId="115" fillId="0" borderId="0" applyFont="0" applyFill="0" applyBorder="0" applyAlignment="0" applyProtection="0"/>
    <xf numFmtId="9" fontId="25" fillId="0" borderId="0" applyFont="0" applyFill="0" applyBorder="0" applyAlignment="0" applyProtection="0"/>
    <xf numFmtId="9" fontId="1" fillId="0" borderId="0" applyFont="0" applyFill="0" applyBorder="0" applyAlignment="0" applyProtection="0"/>
    <xf numFmtId="9" fontId="115" fillId="0" borderId="0" applyFont="0" applyFill="0" applyBorder="0" applyAlignment="0" applyProtection="0"/>
    <xf numFmtId="9" fontId="115" fillId="0" borderId="0" applyFont="0" applyFill="0" applyBorder="0" applyAlignment="0" applyProtection="0"/>
    <xf numFmtId="9" fontId="115" fillId="0" borderId="0" applyFont="0" applyFill="0" applyBorder="0" applyAlignment="0" applyProtection="0"/>
    <xf numFmtId="9" fontId="115" fillId="0" borderId="0" applyFont="0" applyFill="0" applyBorder="0" applyAlignment="0" applyProtection="0"/>
    <xf numFmtId="9" fontId="115" fillId="0" borderId="0" applyFont="0" applyFill="0" applyBorder="0" applyAlignment="0" applyProtection="0"/>
    <xf numFmtId="9" fontId="115" fillId="0" borderId="0" applyFont="0" applyFill="0" applyBorder="0" applyAlignment="0" applyProtection="0"/>
    <xf numFmtId="9" fontId="115" fillId="0" borderId="0" applyFont="0" applyFill="0" applyBorder="0" applyAlignment="0" applyProtection="0"/>
    <xf numFmtId="9" fontId="115" fillId="0" borderId="0" applyFont="0" applyFill="0" applyBorder="0" applyAlignment="0" applyProtection="0"/>
    <xf numFmtId="9" fontId="115" fillId="0" borderId="0" applyFont="0" applyFill="0" applyBorder="0" applyAlignment="0" applyProtection="0"/>
    <xf numFmtId="9" fontId="115" fillId="0" borderId="0" applyFont="0" applyFill="0" applyBorder="0" applyAlignment="0" applyProtection="0"/>
    <xf numFmtId="9" fontId="115" fillId="0" borderId="0" applyFont="0" applyFill="0" applyBorder="0" applyAlignment="0" applyProtection="0"/>
    <xf numFmtId="9" fontId="115" fillId="0" borderId="0" applyFont="0" applyFill="0" applyBorder="0" applyAlignment="0" applyProtection="0"/>
    <xf numFmtId="9" fontId="115" fillId="0" borderId="0" applyFont="0" applyFill="0" applyBorder="0" applyAlignment="0" applyProtection="0"/>
    <xf numFmtId="9" fontId="115" fillId="0" borderId="0" applyFont="0" applyFill="0" applyBorder="0" applyAlignment="0" applyProtection="0"/>
    <xf numFmtId="9" fontId="11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1" fillId="0" borderId="0" applyFont="0" applyFill="0" applyBorder="0" applyAlignment="0" applyProtection="0"/>
    <xf numFmtId="9" fontId="2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5" fillId="0" borderId="0" applyFont="0" applyFill="0" applyBorder="0" applyAlignment="0" applyProtection="0"/>
    <xf numFmtId="9" fontId="1" fillId="0" borderId="0" applyFont="0" applyFill="0" applyBorder="0" applyAlignment="0" applyProtection="0"/>
    <xf numFmtId="9" fontId="82" fillId="0" borderId="0" applyFont="0" applyFill="0" applyBorder="0" applyAlignment="0" applyProtection="0"/>
    <xf numFmtId="9" fontId="1"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71" fontId="34" fillId="0" borderId="0" applyFill="0" applyBorder="0" applyAlignment="0"/>
    <xf numFmtId="172" fontId="34" fillId="0" borderId="0" applyFill="0" applyBorder="0" applyAlignment="0"/>
    <xf numFmtId="171" fontId="34" fillId="0" borderId="0" applyFill="0" applyBorder="0" applyAlignment="0"/>
    <xf numFmtId="176" fontId="34" fillId="0" borderId="0" applyFill="0" applyBorder="0" applyAlignment="0"/>
    <xf numFmtId="172" fontId="34" fillId="0" borderId="0" applyFill="0" applyBorder="0" applyAlignment="0"/>
    <xf numFmtId="168" fontId="1" fillId="0" borderId="0"/>
    <xf numFmtId="0" fontId="1" fillId="0" borderId="0"/>
    <xf numFmtId="168" fontId="1" fillId="0" borderId="0"/>
    <xf numFmtId="0" fontId="62" fillId="0" borderId="6" applyNumberFormat="0">
      <alignment horizontal="center" vertical="top" wrapText="1"/>
    </xf>
    <xf numFmtId="0" fontId="83" fillId="0" borderId="0" applyNumberFormat="0" applyFill="0" applyBorder="0" applyAlignment="0" applyProtection="0"/>
    <xf numFmtId="3" fontId="1" fillId="62" borderId="6" applyFont="0">
      <alignment horizontal="right" vertical="center"/>
    </xf>
    <xf numFmtId="187" fontId="1" fillId="62" borderId="6" applyFont="0">
      <alignment horizontal="right" vertical="center"/>
    </xf>
    <xf numFmtId="0" fontId="84" fillId="0" borderId="0"/>
    <xf numFmtId="0" fontId="23" fillId="0" borderId="0"/>
    <xf numFmtId="0" fontId="23" fillId="0" borderId="0"/>
    <xf numFmtId="0" fontId="23" fillId="0" borderId="0"/>
    <xf numFmtId="168" fontId="23" fillId="0" borderId="0"/>
    <xf numFmtId="168" fontId="23" fillId="0" borderId="0"/>
    <xf numFmtId="0" fontId="85" fillId="0" borderId="0"/>
    <xf numFmtId="0" fontId="85" fillId="0" borderId="0"/>
    <xf numFmtId="0" fontId="85" fillId="0" borderId="0"/>
    <xf numFmtId="0" fontId="85" fillId="0" borderId="0"/>
    <xf numFmtId="0" fontId="85" fillId="0" borderId="0"/>
    <xf numFmtId="0" fontId="85" fillId="0" borderId="0"/>
    <xf numFmtId="0" fontId="85" fillId="0" borderId="0"/>
    <xf numFmtId="49" fontId="43" fillId="0" borderId="0" applyFill="0" applyBorder="0" applyAlignment="0"/>
    <xf numFmtId="188" fontId="34" fillId="0" borderId="0" applyFill="0" applyBorder="0" applyAlignment="0"/>
    <xf numFmtId="189" fontId="34" fillId="0" borderId="0" applyFill="0" applyBorder="0" applyAlignment="0"/>
    <xf numFmtId="0" fontId="86" fillId="0" borderId="0">
      <alignment horizontal="center" vertical="top"/>
    </xf>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44" fillId="0" borderId="21" applyNumberFormat="0" applyFill="0" applyAlignment="0" applyProtection="0"/>
    <xf numFmtId="0" fontId="5" fillId="0" borderId="22"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88"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88"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88"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5" fillId="0" borderId="22"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5" fillId="0" borderId="22"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5" fillId="0" borderId="22"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5" fillId="0" borderId="22"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5" fillId="0" borderId="22"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5" fillId="0" borderId="22"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5" fillId="0" borderId="22"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88" fillId="0" borderId="21" applyNumberFormat="0" applyFill="0" applyAlignment="0" applyProtection="0"/>
    <xf numFmtId="0" fontId="88" fillId="0" borderId="21" applyNumberFormat="0" applyFill="0" applyAlignment="0" applyProtection="0"/>
    <xf numFmtId="0" fontId="88" fillId="0" borderId="21" applyNumberFormat="0" applyFill="0" applyAlignment="0" applyProtection="0"/>
    <xf numFmtId="0" fontId="88" fillId="0" borderId="21" applyNumberFormat="0" applyFill="0" applyAlignment="0" applyProtection="0"/>
    <xf numFmtId="0" fontId="88" fillId="0" borderId="21" applyNumberFormat="0" applyFill="0" applyAlignment="0" applyProtection="0"/>
    <xf numFmtId="0" fontId="88" fillId="0" borderId="21" applyNumberFormat="0" applyFill="0" applyAlignment="0" applyProtection="0"/>
    <xf numFmtId="0" fontId="88" fillId="0" borderId="21" applyNumberFormat="0" applyFill="0" applyAlignment="0" applyProtection="0"/>
    <xf numFmtId="0" fontId="88" fillId="0" borderId="21" applyNumberFormat="0" applyFill="0" applyAlignment="0" applyProtection="0"/>
    <xf numFmtId="0" fontId="88" fillId="0" borderId="21" applyNumberFormat="0" applyFill="0" applyAlignment="0" applyProtection="0"/>
    <xf numFmtId="0" fontId="88" fillId="0" borderId="21" applyNumberFormat="0" applyFill="0" applyAlignment="0" applyProtection="0"/>
    <xf numFmtId="0" fontId="88" fillId="0" borderId="21" applyNumberFormat="0" applyFill="0" applyAlignment="0" applyProtection="0"/>
    <xf numFmtId="0" fontId="88" fillId="0" borderId="21" applyNumberFormat="0" applyFill="0" applyAlignment="0" applyProtection="0"/>
    <xf numFmtId="0" fontId="44" fillId="0" borderId="21" applyNumberFormat="0" applyFill="0" applyAlignment="0" applyProtection="0"/>
    <xf numFmtId="0" fontId="23" fillId="0" borderId="23"/>
    <xf numFmtId="185" fontId="77" fillId="0" borderId="0">
      <alignment horizontal="left"/>
    </xf>
    <xf numFmtId="0" fontId="1" fillId="0" borderId="0"/>
    <xf numFmtId="0" fontId="1" fillId="0" borderId="0"/>
    <xf numFmtId="168" fontId="1" fillId="0" borderId="0"/>
    <xf numFmtId="168" fontId="1" fillId="0" borderId="0">
      <alignment horizontal="center" textRotation="90"/>
    </xf>
    <xf numFmtId="0" fontId="1" fillId="0" borderId="0">
      <alignment horizontal="center" textRotation="90"/>
    </xf>
    <xf numFmtId="168" fontId="1" fillId="0" borderId="0">
      <alignment horizontal="center" textRotation="90"/>
    </xf>
    <xf numFmtId="190" fontId="24" fillId="0" borderId="0" applyFont="0" applyFill="0" applyBorder="0" applyAlignment="0" applyProtection="0"/>
    <xf numFmtId="191" fontId="1" fillId="0" borderId="0" applyFont="0" applyFill="0" applyBorder="0" applyAlignment="0" applyProtection="0"/>
    <xf numFmtId="0" fontId="89" fillId="0" borderId="0" applyNumberFormat="0" applyFill="0" applyBorder="0" applyAlignment="0" applyProtection="0"/>
    <xf numFmtId="0" fontId="22"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89"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89" fillId="0" borderId="0" applyNumberFormat="0" applyFill="0" applyBorder="0" applyAlignment="0" applyProtection="0"/>
    <xf numFmtId="1" fontId="91" fillId="0" borderId="0" applyFill="0" applyProtection="0">
      <alignment horizontal="right"/>
    </xf>
    <xf numFmtId="42" fontId="92" fillId="0" borderId="0" applyFont="0" applyFill="0" applyBorder="0" applyAlignment="0" applyProtection="0"/>
    <xf numFmtId="44" fontId="92" fillId="0" borderId="0" applyFont="0" applyFill="0" applyBorder="0" applyAlignment="0" applyProtection="0"/>
    <xf numFmtId="0" fontId="62" fillId="0" borderId="0"/>
    <xf numFmtId="0" fontId="93" fillId="0" borderId="0"/>
    <xf numFmtId="38" fontId="24" fillId="0" borderId="0" applyFont="0" applyFill="0" applyBorder="0" applyAlignment="0" applyProtection="0"/>
    <xf numFmtId="40" fontId="24" fillId="0" borderId="0" applyFont="0" applyFill="0" applyBorder="0" applyAlignment="0" applyProtection="0"/>
    <xf numFmtId="41" fontId="92" fillId="0" borderId="0" applyFont="0" applyFill="0" applyBorder="0" applyAlignment="0" applyProtection="0"/>
    <xf numFmtId="43" fontId="92" fillId="0" borderId="0" applyFont="0" applyFill="0" applyBorder="0" applyAlignment="0" applyProtection="0"/>
    <xf numFmtId="0" fontId="1" fillId="0" borderId="0"/>
    <xf numFmtId="0" fontId="44" fillId="0" borderId="21" applyNumberFormat="0" applyFill="0" applyAlignment="0" applyProtection="0"/>
    <xf numFmtId="0" fontId="88" fillId="0" borderId="21" applyNumberFormat="0" applyFill="0" applyAlignment="0" applyProtection="0"/>
    <xf numFmtId="0" fontId="88" fillId="0" borderId="21" applyNumberFormat="0" applyFill="0" applyAlignment="0" applyProtection="0"/>
    <xf numFmtId="0" fontId="88" fillId="0" borderId="21" applyNumberFormat="0" applyFill="0" applyAlignment="0" applyProtection="0"/>
    <xf numFmtId="0" fontId="88" fillId="0" borderId="21" applyNumberFormat="0" applyFill="0" applyAlignment="0" applyProtection="0"/>
    <xf numFmtId="0" fontId="88" fillId="0" borderId="21" applyNumberFormat="0" applyFill="0" applyAlignment="0" applyProtection="0"/>
    <xf numFmtId="0" fontId="88" fillId="0" borderId="21" applyNumberFormat="0" applyFill="0" applyAlignment="0" applyProtection="0"/>
    <xf numFmtId="0" fontId="88" fillId="0" borderId="21" applyNumberFormat="0" applyFill="0" applyAlignment="0" applyProtection="0"/>
    <xf numFmtId="0" fontId="88" fillId="0" borderId="21" applyNumberFormat="0" applyFill="0" applyAlignment="0" applyProtection="0"/>
    <xf numFmtId="0" fontId="88" fillId="0" borderId="21" applyNumberFormat="0" applyFill="0" applyAlignment="0" applyProtection="0"/>
    <xf numFmtId="0" fontId="88" fillId="0" borderId="21" applyNumberFormat="0" applyFill="0" applyAlignment="0" applyProtection="0"/>
    <xf numFmtId="0" fontId="88" fillId="0" borderId="21" applyNumberFormat="0" applyFill="0" applyAlignment="0" applyProtection="0"/>
    <xf numFmtId="0" fontId="88"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88"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88"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88"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0" fontId="44" fillId="0" borderId="21" applyNumberFormat="0" applyFill="0" applyAlignment="0" applyProtection="0"/>
    <xf numFmtId="187" fontId="1" fillId="62" borderId="6" applyFont="0">
      <alignment horizontal="right" vertical="center"/>
    </xf>
    <xf numFmtId="3" fontId="1" fillId="62" borderId="6" applyFont="0">
      <alignment horizontal="right" vertical="center"/>
    </xf>
    <xf numFmtId="0" fontId="79" fillId="54" borderId="19" applyNumberFormat="0" applyAlignment="0" applyProtection="0"/>
    <xf numFmtId="0" fontId="81" fillId="54" borderId="19" applyNumberFormat="0" applyAlignment="0" applyProtection="0"/>
    <xf numFmtId="0" fontId="81" fillId="54" borderId="19" applyNumberFormat="0" applyAlignment="0" applyProtection="0"/>
    <xf numFmtId="0" fontId="81" fillId="54" borderId="19" applyNumberFormat="0" applyAlignment="0" applyProtection="0"/>
    <xf numFmtId="0" fontId="81" fillId="54" borderId="19" applyNumberFormat="0" applyAlignment="0" applyProtection="0"/>
    <xf numFmtId="0" fontId="81" fillId="54" borderId="19" applyNumberFormat="0" applyAlignment="0" applyProtection="0"/>
    <xf numFmtId="0" fontId="81" fillId="54" borderId="19" applyNumberFormat="0" applyAlignment="0" applyProtection="0"/>
    <xf numFmtId="0" fontId="81" fillId="54" borderId="19" applyNumberFormat="0" applyAlignment="0" applyProtection="0"/>
    <xf numFmtId="0" fontId="81" fillId="54" borderId="19" applyNumberFormat="0" applyAlignment="0" applyProtection="0"/>
    <xf numFmtId="0" fontId="81" fillId="54" borderId="19" applyNumberFormat="0" applyAlignment="0" applyProtection="0"/>
    <xf numFmtId="0" fontId="81" fillId="54" borderId="19" applyNumberFormat="0" applyAlignment="0" applyProtection="0"/>
    <xf numFmtId="0" fontId="81" fillId="54" borderId="19" applyNumberFormat="0" applyAlignment="0" applyProtection="0"/>
    <xf numFmtId="0" fontId="81"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81"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81"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81"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0" fontId="79" fillId="54" borderId="19" applyNumberFormat="0" applyAlignment="0" applyProtection="0"/>
    <xf numFmtId="3" fontId="1" fillId="7" borderId="6" applyFont="0">
      <alignment horizontal="right" vertical="center"/>
      <protection locked="0"/>
    </xf>
    <xf numFmtId="0" fontId="1" fillId="67" borderId="17" applyNumberFormat="0" applyFont="0" applyAlignment="0" applyProtection="0"/>
    <xf numFmtId="0" fontId="1" fillId="67" borderId="17" applyNumberFormat="0" applyFont="0" applyAlignment="0" applyProtection="0"/>
    <xf numFmtId="0" fontId="1" fillId="67" borderId="17" applyNumberFormat="0" applyFont="0" applyAlignment="0" applyProtection="0"/>
    <xf numFmtId="0" fontId="1" fillId="67" borderId="17" applyNumberFormat="0" applyFont="0" applyAlignment="0" applyProtection="0"/>
    <xf numFmtId="0" fontId="1" fillId="67" borderId="17" applyNumberFormat="0" applyFont="0" applyAlignment="0" applyProtection="0"/>
    <xf numFmtId="0" fontId="1" fillId="67" borderId="17" applyNumberFormat="0" applyFont="0" applyAlignment="0" applyProtection="0"/>
    <xf numFmtId="0" fontId="1" fillId="67" borderId="17" applyNumberFormat="0" applyFont="0" applyAlignment="0" applyProtection="0"/>
    <xf numFmtId="0" fontId="1" fillId="67" borderId="17" applyNumberFormat="0" applyFont="0" applyAlignment="0" applyProtection="0"/>
    <xf numFmtId="0" fontId="1" fillId="67" borderId="17" applyNumberFormat="0" applyFont="0" applyAlignment="0" applyProtection="0"/>
    <xf numFmtId="0" fontId="1" fillId="67" borderId="17" applyNumberFormat="0" applyFont="0" applyAlignment="0" applyProtection="0"/>
    <xf numFmtId="0" fontId="1" fillId="67" borderId="17" applyNumberFormat="0" applyFont="0" applyAlignment="0" applyProtection="0"/>
    <xf numFmtId="0" fontId="1" fillId="67" borderId="17" applyNumberFormat="0" applyFont="0" applyAlignment="0" applyProtection="0"/>
    <xf numFmtId="0" fontId="1" fillId="67" borderId="17" applyNumberFormat="0" applyFont="0" applyAlignment="0" applyProtection="0"/>
    <xf numFmtId="0" fontId="1" fillId="67" borderId="17" applyNumberFormat="0" applyFont="0" applyAlignment="0" applyProtection="0"/>
    <xf numFmtId="0" fontId="1" fillId="67" borderId="17" applyNumberFormat="0" applyFont="0" applyAlignment="0" applyProtection="0"/>
    <xf numFmtId="0" fontId="1" fillId="67" borderId="17" applyNumberFormat="0" applyFont="0" applyAlignment="0" applyProtection="0"/>
    <xf numFmtId="0" fontId="1"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1"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1" fillId="67" borderId="17" applyNumberFormat="0" applyFont="0" applyAlignment="0" applyProtection="0"/>
    <xf numFmtId="0" fontId="25" fillId="67" borderId="17" applyNumberFormat="0" applyFont="0" applyAlignment="0" applyProtection="0"/>
    <xf numFmtId="0" fontId="1" fillId="67" borderId="17" applyNumberFormat="0" applyFont="0" applyAlignment="0" applyProtection="0"/>
    <xf numFmtId="0" fontId="1"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1"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0" fontId="25" fillId="67" borderId="17" applyNumberFormat="0" applyFont="0" applyAlignment="0" applyProtection="0"/>
    <xf numFmtId="3" fontId="1" fillId="64" borderId="6" applyFont="0">
      <alignment horizontal="right" vertical="center"/>
      <protection locked="0"/>
    </xf>
    <xf numFmtId="0" fontId="63" fillId="13" borderId="1" applyNumberFormat="0" applyAlignment="0" applyProtection="0"/>
    <xf numFmtId="0" fontId="65" fillId="13" borderId="1" applyNumberFormat="0" applyAlignment="0" applyProtection="0"/>
    <xf numFmtId="0" fontId="65" fillId="13" borderId="1" applyNumberFormat="0" applyAlignment="0" applyProtection="0"/>
    <xf numFmtId="0" fontId="65" fillId="13" borderId="1" applyNumberFormat="0" applyAlignment="0" applyProtection="0"/>
    <xf numFmtId="0" fontId="65" fillId="13" borderId="1" applyNumberFormat="0" applyAlignment="0" applyProtection="0"/>
    <xf numFmtId="0" fontId="65" fillId="13" borderId="1" applyNumberFormat="0" applyAlignment="0" applyProtection="0"/>
    <xf numFmtId="0" fontId="65" fillId="13" borderId="1" applyNumberFormat="0" applyAlignment="0" applyProtection="0"/>
    <xf numFmtId="0" fontId="65" fillId="13" borderId="1" applyNumberFormat="0" applyAlignment="0" applyProtection="0"/>
    <xf numFmtId="0" fontId="65" fillId="13" borderId="1" applyNumberFormat="0" applyAlignment="0" applyProtection="0"/>
    <xf numFmtId="0" fontId="65" fillId="13" borderId="1" applyNumberFormat="0" applyAlignment="0" applyProtection="0"/>
    <xf numFmtId="0" fontId="65" fillId="13" borderId="1" applyNumberFormat="0" applyAlignment="0" applyProtection="0"/>
    <xf numFmtId="0" fontId="65" fillId="13" borderId="1" applyNumberFormat="0" applyAlignment="0" applyProtection="0"/>
    <xf numFmtId="0" fontId="65"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5"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5"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5"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63" fillId="13" borderId="1" applyNumberFormat="0" applyAlignment="0" applyProtection="0"/>
    <xf numFmtId="0" fontId="1" fillId="13" borderId="12" applyNumberFormat="0" applyFont="0" applyBorder="0" applyProtection="0">
      <alignment horizontal="left" vertical="center"/>
    </xf>
    <xf numFmtId="9" fontId="1" fillId="13" borderId="6" applyFont="0" applyProtection="0">
      <alignment horizontal="right" vertical="center"/>
    </xf>
    <xf numFmtId="3" fontId="1" fillId="13" borderId="6" applyFont="0" applyProtection="0">
      <alignment horizontal="right" vertical="center"/>
    </xf>
    <xf numFmtId="0" fontId="59" fillId="62" borderId="12" applyFont="0" applyBorder="0">
      <alignment horizontal="center" wrapText="1"/>
    </xf>
    <xf numFmtId="168" fontId="51" fillId="0" borderId="8">
      <alignment horizontal="left" vertical="center"/>
    </xf>
    <xf numFmtId="0" fontId="51" fillId="0" borderId="8">
      <alignment horizontal="left" vertical="center"/>
    </xf>
    <xf numFmtId="0" fontId="51" fillId="0" borderId="8">
      <alignment horizontal="left" vertical="center"/>
    </xf>
    <xf numFmtId="0" fontId="1" fillId="54" borderId="6" applyNumberFormat="0" applyFont="0" applyBorder="0" applyProtection="0">
      <alignment horizontal="center" vertical="center"/>
    </xf>
    <xf numFmtId="0" fontId="33" fillId="0" borderId="6" applyNumberFormat="0">
      <protection locked="0"/>
    </xf>
    <xf numFmtId="0" fontId="33" fillId="0" borderId="6" applyNumberFormat="0">
      <protection locked="0"/>
    </xf>
    <xf numFmtId="0" fontId="33" fillId="0" borderId="6" applyNumberFormat="0">
      <protection locked="0"/>
    </xf>
    <xf numFmtId="0" fontId="33" fillId="0" borderId="6" applyNumberFormat="0">
      <protection locked="0"/>
    </xf>
    <xf numFmtId="0" fontId="33" fillId="0" borderId="6" applyNumberFormat="0">
      <protection locked="0"/>
    </xf>
    <xf numFmtId="0" fontId="33" fillId="0" borderId="6" applyNumberFormat="0">
      <protection locked="0"/>
    </xf>
    <xf numFmtId="0" fontId="33" fillId="0" borderId="6" applyNumberFormat="0">
      <protection locked="0"/>
    </xf>
    <xf numFmtId="0" fontId="33" fillId="0" borderId="6" applyNumberFormat="0">
      <protection locked="0"/>
    </xf>
    <xf numFmtId="0" fontId="33" fillId="0" borderId="6" applyNumberFormat="0">
      <protection locked="0"/>
    </xf>
    <xf numFmtId="0" fontId="33" fillId="0" borderId="6" applyNumberFormat="0">
      <protection locked="0"/>
    </xf>
    <xf numFmtId="0" fontId="35" fillId="54" borderId="1" applyNumberFormat="0" applyAlignment="0" applyProtection="0"/>
    <xf numFmtId="0" fontId="37" fillId="54" borderId="1" applyNumberFormat="0" applyAlignment="0" applyProtection="0"/>
    <xf numFmtId="0" fontId="37" fillId="54" borderId="1" applyNumberFormat="0" applyAlignment="0" applyProtection="0"/>
    <xf numFmtId="0" fontId="37" fillId="54" borderId="1" applyNumberFormat="0" applyAlignment="0" applyProtection="0"/>
    <xf numFmtId="0" fontId="37" fillId="54" borderId="1" applyNumberFormat="0" applyAlignment="0" applyProtection="0"/>
    <xf numFmtId="0" fontId="37" fillId="54" borderId="1" applyNumberFormat="0" applyAlignment="0" applyProtection="0"/>
    <xf numFmtId="0" fontId="37" fillId="54" borderId="1" applyNumberFormat="0" applyAlignment="0" applyProtection="0"/>
    <xf numFmtId="0" fontId="37" fillId="54" borderId="1" applyNumberFormat="0" applyAlignment="0" applyProtection="0"/>
    <xf numFmtId="0" fontId="37" fillId="54" borderId="1" applyNumberFormat="0" applyAlignment="0" applyProtection="0"/>
    <xf numFmtId="0" fontId="37" fillId="54" borderId="1" applyNumberFormat="0" applyAlignment="0" applyProtection="0"/>
    <xf numFmtId="0" fontId="37" fillId="54" borderId="1" applyNumberFormat="0" applyAlignment="0" applyProtection="0"/>
    <xf numFmtId="0" fontId="37" fillId="54" borderId="1" applyNumberFormat="0" applyAlignment="0" applyProtection="0"/>
    <xf numFmtId="0" fontId="37"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7"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7"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7"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35" fillId="54" borderId="1" applyNumberFormat="0" applyAlignment="0" applyProtection="0"/>
    <xf numFmtId="0" fontId="115" fillId="0" borderId="0"/>
    <xf numFmtId="169" fontId="24" fillId="2" borderId="0"/>
    <xf numFmtId="0" fontId="1" fillId="0" borderId="0">
      <alignment vertical="center"/>
    </xf>
    <xf numFmtId="166" fontId="115" fillId="0" borderId="0" applyFont="0" applyFill="0" applyBorder="0" applyAlignment="0" applyProtection="0"/>
  </cellStyleXfs>
  <cellXfs count="815">
    <xf numFmtId="0" fontId="0" fillId="0" borderId="0" xfId="0"/>
    <xf numFmtId="0" fontId="0" fillId="0" borderId="0" xfId="0" applyBorder="1"/>
    <xf numFmtId="0" fontId="3" fillId="0" borderId="0" xfId="0" applyFont="1"/>
    <xf numFmtId="0" fontId="0" fillId="0" borderId="0" xfId="0" applyFill="1"/>
    <xf numFmtId="0" fontId="0" fillId="0" borderId="0" xfId="0" applyAlignment="1">
      <alignment wrapText="1"/>
    </xf>
    <xf numFmtId="0" fontId="3" fillId="0" borderId="0" xfId="0" applyFont="1" applyFill="1"/>
    <xf numFmtId="167" fontId="0" fillId="0" borderId="0" xfId="0" applyNumberFormat="1"/>
    <xf numFmtId="167" fontId="2" fillId="0" borderId="0" xfId="0" applyNumberFormat="1" applyFont="1" applyFill="1" applyBorder="1" applyAlignment="1">
      <alignment horizontal="center"/>
    </xf>
    <xf numFmtId="167" fontId="0" fillId="0" borderId="0" xfId="0" applyNumberFormat="1" applyBorder="1" applyAlignment="1">
      <alignment horizontal="center"/>
    </xf>
    <xf numFmtId="167" fontId="4" fillId="0" borderId="0" xfId="0" applyNumberFormat="1" applyFont="1" applyBorder="1" applyAlignment="1">
      <alignment horizontal="center"/>
    </xf>
    <xf numFmtId="0" fontId="3" fillId="0" borderId="6" xfId="0" applyFont="1" applyBorder="1"/>
    <xf numFmtId="0" fontId="7" fillId="0" borderId="24" xfId="0" applyFont="1" applyBorder="1"/>
    <xf numFmtId="0" fontId="10" fillId="0" borderId="0" xfId="0" applyFont="1" applyBorder="1"/>
    <xf numFmtId="0" fontId="10" fillId="0" borderId="0" xfId="0" applyFont="1"/>
    <xf numFmtId="0" fontId="7" fillId="0" borderId="0" xfId="0" applyFont="1" applyBorder="1" applyAlignment="1">
      <alignment horizontal="right" wrapText="1"/>
    </xf>
    <xf numFmtId="0" fontId="7" fillId="0" borderId="25" xfId="0" applyFont="1" applyBorder="1" applyAlignment="1">
      <alignment vertical="center"/>
    </xf>
    <xf numFmtId="0" fontId="7" fillId="0" borderId="26" xfId="0" applyFont="1" applyBorder="1"/>
    <xf numFmtId="0" fontId="6" fillId="0" borderId="0" xfId="0" applyFont="1"/>
    <xf numFmtId="0" fontId="7" fillId="0" borderId="0" xfId="12" applyFont="1" applyFill="1" applyBorder="1" applyProtection="1"/>
    <xf numFmtId="0" fontId="3" fillId="0" borderId="0" xfId="0" applyFont="1" applyBorder="1"/>
    <xf numFmtId="0" fontId="7" fillId="0" borderId="0" xfId="0" applyFont="1"/>
    <xf numFmtId="0" fontId="7" fillId="0" borderId="0" xfId="0" applyFont="1" applyAlignment="1">
      <alignment horizontal="right"/>
    </xf>
    <xf numFmtId="0" fontId="7" fillId="0" borderId="0" xfId="12" applyFont="1" applyFill="1" applyBorder="1" applyAlignment="1" applyProtection="1"/>
    <xf numFmtId="0" fontId="3" fillId="0" borderId="16" xfId="0" applyFont="1" applyBorder="1"/>
    <xf numFmtId="0" fontId="3" fillId="0" borderId="0" xfId="0" applyFont="1" applyAlignment="1">
      <alignment wrapText="1"/>
    </xf>
    <xf numFmtId="0" fontId="10" fillId="0" borderId="0" xfId="0" applyFont="1" applyAlignment="1">
      <alignment wrapText="1"/>
    </xf>
    <xf numFmtId="0" fontId="10" fillId="0" borderId="0" xfId="0" applyFont="1" applyAlignment="1">
      <alignment horizontal="center"/>
    </xf>
    <xf numFmtId="0" fontId="8" fillId="0" borderId="0" xfId="12" applyFont="1" applyFill="1" applyBorder="1" applyAlignment="1" applyProtection="1"/>
    <xf numFmtId="0" fontId="7" fillId="0" borderId="12" xfId="0" applyFont="1" applyBorder="1" applyAlignment="1">
      <alignment wrapText="1"/>
    </xf>
    <xf numFmtId="0" fontId="7" fillId="0" borderId="27" xfId="0" applyFont="1" applyBorder="1" applyAlignment="1">
      <alignment wrapText="1"/>
    </xf>
    <xf numFmtId="0" fontId="6" fillId="0" borderId="0" xfId="0" applyFont="1" applyBorder="1"/>
    <xf numFmtId="0" fontId="8" fillId="0" borderId="0" xfId="0" applyFont="1" applyAlignment="1">
      <alignment horizontal="center"/>
    </xf>
    <xf numFmtId="0" fontId="7" fillId="0" borderId="0" xfId="0" applyFont="1" applyFill="1" applyBorder="1" applyProtection="1"/>
    <xf numFmtId="10" fontId="7" fillId="0" borderId="0" xfId="8" applyNumberFormat="1" applyFont="1" applyFill="1" applyBorder="1" applyProtection="1">
      <protection locked="0"/>
    </xf>
    <xf numFmtId="0" fontId="7" fillId="0" borderId="0" xfId="0" applyFont="1" applyFill="1" applyBorder="1" applyProtection="1">
      <protection locked="0"/>
    </xf>
    <xf numFmtId="0" fontId="16" fillId="0" borderId="0" xfId="0" applyFont="1" applyFill="1" applyBorder="1" applyProtection="1">
      <protection locked="0"/>
    </xf>
    <xf numFmtId="0" fontId="8" fillId="0" borderId="24" xfId="0" applyFont="1" applyFill="1" applyBorder="1" applyAlignment="1" applyProtection="1">
      <alignment horizontal="center" vertical="center"/>
    </xf>
    <xf numFmtId="0" fontId="7" fillId="0" borderId="28" xfId="0" applyFont="1" applyFill="1" applyBorder="1" applyProtection="1"/>
    <xf numFmtId="0" fontId="7" fillId="0" borderId="25" xfId="0" applyFont="1" applyFill="1" applyBorder="1" applyAlignment="1" applyProtection="1">
      <alignment horizontal="left" indent="1"/>
    </xf>
    <xf numFmtId="0" fontId="8" fillId="0" borderId="12" xfId="0" applyFont="1" applyFill="1" applyBorder="1" applyAlignment="1" applyProtection="1">
      <alignment horizontal="center"/>
    </xf>
    <xf numFmtId="0" fontId="7" fillId="0" borderId="6"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2" xfId="0" applyFont="1" applyFill="1" applyBorder="1" applyAlignment="1" applyProtection="1">
      <alignment horizontal="left" indent="1"/>
    </xf>
    <xf numFmtId="0" fontId="7" fillId="0" borderId="12" xfId="0" applyFont="1" applyFill="1" applyBorder="1" applyAlignment="1" applyProtection="1">
      <alignment horizontal="left" indent="2"/>
    </xf>
    <xf numFmtId="0" fontId="8" fillId="0" borderId="12" xfId="0" applyFont="1" applyFill="1" applyBorder="1" applyAlignment="1" applyProtection="1"/>
    <xf numFmtId="0" fontId="7" fillId="0" borderId="26" xfId="0" applyFont="1" applyFill="1" applyBorder="1" applyAlignment="1" applyProtection="1">
      <alignment horizontal="left" indent="1"/>
    </xf>
    <xf numFmtId="0" fontId="8" fillId="0" borderId="30" xfId="0" applyFont="1" applyFill="1" applyBorder="1" applyAlignment="1" applyProtection="1"/>
    <xf numFmtId="0" fontId="17" fillId="0" borderId="0" xfId="0" applyFont="1" applyAlignment="1">
      <alignment vertical="center"/>
    </xf>
    <xf numFmtId="0" fontId="7" fillId="0" borderId="0" xfId="0" applyFont="1" applyFill="1" applyBorder="1"/>
    <xf numFmtId="0" fontId="16" fillId="0" borderId="0" xfId="0" applyFont="1" applyFill="1"/>
    <xf numFmtId="0" fontId="6" fillId="0" borderId="6" xfId="0" applyFont="1" applyFill="1" applyBorder="1" applyAlignment="1">
      <alignment horizontal="left" vertical="center"/>
    </xf>
    <xf numFmtId="0" fontId="6" fillId="0" borderId="6" xfId="0" applyFont="1" applyFill="1" applyBorder="1" applyAlignment="1">
      <alignment horizontal="center" vertical="center" wrapText="1"/>
    </xf>
    <xf numFmtId="0" fontId="6" fillId="0" borderId="6" xfId="0" applyFont="1" applyFill="1" applyBorder="1" applyAlignment="1">
      <alignment horizontal="left" indent="1"/>
    </xf>
    <xf numFmtId="0" fontId="13" fillId="0" borderId="6" xfId="0" applyFont="1" applyFill="1" applyBorder="1" applyAlignment="1">
      <alignment horizontal="center"/>
    </xf>
    <xf numFmtId="38" fontId="6" fillId="0" borderId="6" xfId="0" applyNumberFormat="1" applyFont="1" applyFill="1" applyBorder="1" applyAlignment="1" applyProtection="1">
      <alignment horizontal="right"/>
      <protection locked="0"/>
    </xf>
    <xf numFmtId="0" fontId="6" fillId="0" borderId="6" xfId="0" applyFont="1" applyFill="1" applyBorder="1" applyAlignment="1">
      <alignment horizontal="left" wrapText="1" indent="1"/>
    </xf>
    <xf numFmtId="0" fontId="6" fillId="0" borderId="6" xfId="0" applyFont="1" applyFill="1" applyBorder="1" applyAlignment="1">
      <alignment horizontal="left" wrapText="1" indent="2"/>
    </xf>
    <xf numFmtId="0" fontId="13" fillId="0" borderId="6" xfId="0" applyFont="1" applyFill="1" applyBorder="1" applyAlignment="1"/>
    <xf numFmtId="0" fontId="13" fillId="0" borderId="6" xfId="0" applyFont="1" applyFill="1" applyBorder="1" applyAlignment="1">
      <alignment horizontal="left"/>
    </xf>
    <xf numFmtId="0" fontId="13" fillId="0" borderId="6" xfId="0" applyFont="1" applyFill="1" applyBorder="1" applyAlignment="1">
      <alignment horizontal="left" indent="1"/>
    </xf>
    <xf numFmtId="0" fontId="13" fillId="0" borderId="6" xfId="0" applyFont="1" applyFill="1" applyBorder="1" applyAlignment="1">
      <alignment horizontal="center" vertical="center" wrapText="1"/>
    </xf>
    <xf numFmtId="0" fontId="5" fillId="0" borderId="0" xfId="0" applyFont="1" applyAlignment="1">
      <alignment horizontal="center"/>
    </xf>
    <xf numFmtId="0" fontId="8" fillId="0" borderId="0" xfId="0" applyFont="1" applyFill="1" applyBorder="1" applyAlignment="1">
      <alignment horizontal="center" wrapText="1"/>
    </xf>
    <xf numFmtId="0" fontId="11" fillId="0" borderId="12" xfId="0" applyFont="1" applyBorder="1" applyAlignment="1">
      <alignment wrapText="1"/>
    </xf>
    <xf numFmtId="0" fontId="11" fillId="0" borderId="30" xfId="0" applyFont="1" applyBorder="1" applyAlignment="1">
      <alignment wrapText="1"/>
    </xf>
    <xf numFmtId="0" fontId="21" fillId="0" borderId="0" xfId="0" applyFont="1" applyAlignment="1">
      <alignment horizontal="center" vertical="center"/>
    </xf>
    <xf numFmtId="0" fontId="21"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21" fillId="0" borderId="0" xfId="0" applyFont="1"/>
    <xf numFmtId="0" fontId="7" fillId="0" borderId="31" xfId="0" applyFont="1" applyBorder="1"/>
    <xf numFmtId="0" fontId="8" fillId="0" borderId="0" xfId="0" applyFont="1" applyFill="1" applyBorder="1" applyAlignment="1" applyProtection="1">
      <alignment horizontal="center" vertical="center"/>
    </xf>
    <xf numFmtId="0" fontId="3" fillId="0" borderId="0" xfId="0" applyFont="1" applyBorder="1" applyAlignment="1">
      <alignment horizontal="center" vertical="center" wrapText="1"/>
    </xf>
    <xf numFmtId="0" fontId="6" fillId="69" borderId="6" xfId="14" applyFont="1" applyFill="1" applyBorder="1" applyAlignment="1" applyProtection="1">
      <alignment vertical="center" wrapText="1"/>
      <protection locked="0"/>
    </xf>
    <xf numFmtId="0" fontId="6" fillId="69" borderId="6" xfId="14" applyFont="1" applyFill="1" applyBorder="1" applyAlignment="1" applyProtection="1">
      <alignment horizontal="left" vertical="center" wrapText="1"/>
      <protection locked="0"/>
    </xf>
    <xf numFmtId="0" fontId="6" fillId="69" borderId="6" xfId="10" applyFont="1" applyFill="1" applyBorder="1" applyAlignment="1" applyProtection="1">
      <alignment horizontal="left" vertical="center" wrapText="1"/>
      <protection locked="0"/>
    </xf>
    <xf numFmtId="0" fontId="6" fillId="0" borderId="6" xfId="14" applyFont="1" applyBorder="1" applyAlignment="1" applyProtection="1">
      <alignment horizontal="left" vertical="center" wrapText="1"/>
      <protection locked="0"/>
    </xf>
    <xf numFmtId="0" fontId="6" fillId="0" borderId="6" xfId="14" applyFont="1" applyFill="1" applyBorder="1" applyAlignment="1" applyProtection="1">
      <alignment horizontal="left" vertical="center" wrapText="1"/>
      <protection locked="0"/>
    </xf>
    <xf numFmtId="0" fontId="13" fillId="69" borderId="6" xfId="14" applyFont="1" applyFill="1" applyBorder="1" applyAlignment="1" applyProtection="1">
      <alignment vertical="center" wrapText="1"/>
      <protection locked="0"/>
    </xf>
    <xf numFmtId="0" fontId="6" fillId="69" borderId="16" xfId="14" applyFont="1" applyFill="1" applyBorder="1" applyAlignment="1" applyProtection="1">
      <alignment vertical="center" wrapText="1"/>
      <protection locked="0"/>
    </xf>
    <xf numFmtId="0" fontId="6" fillId="69" borderId="32" xfId="14" applyFont="1" applyFill="1" applyBorder="1" applyAlignment="1" applyProtection="1">
      <alignment vertical="center" wrapText="1"/>
      <protection locked="0"/>
    </xf>
    <xf numFmtId="0" fontId="6" fillId="69" borderId="16" xfId="14" applyFont="1" applyFill="1" applyBorder="1" applyAlignment="1" applyProtection="1">
      <alignment horizontal="left" vertical="center" wrapText="1"/>
      <protection locked="0"/>
    </xf>
    <xf numFmtId="0" fontId="5" fillId="70" borderId="6" xfId="0" applyFont="1" applyFill="1" applyBorder="1" applyAlignment="1">
      <alignment horizontal="left" vertical="top" wrapText="1"/>
    </xf>
    <xf numFmtId="1" fontId="13" fillId="70" borderId="6" xfId="4" applyNumberFormat="1" applyFont="1" applyFill="1" applyBorder="1" applyAlignment="1" applyProtection="1">
      <alignment horizontal="left" vertical="top" wrapText="1"/>
    </xf>
    <xf numFmtId="0" fontId="13" fillId="70" borderId="6" xfId="14" applyFont="1" applyFill="1" applyBorder="1" applyAlignment="1" applyProtection="1">
      <alignment vertical="center" wrapText="1"/>
      <protection locked="0"/>
    </xf>
    <xf numFmtId="0" fontId="21" fillId="0" borderId="33" xfId="0" applyFont="1" applyBorder="1" applyAlignment="1">
      <alignment wrapText="1"/>
    </xf>
    <xf numFmtId="0" fontId="21" fillId="0" borderId="34" xfId="0" applyFont="1" applyBorder="1" applyAlignment="1">
      <alignment wrapText="1"/>
    </xf>
    <xf numFmtId="0" fontId="17" fillId="0" borderId="34" xfId="0" applyFont="1" applyBorder="1" applyAlignment="1">
      <alignment wrapText="1"/>
    </xf>
    <xf numFmtId="0" fontId="17" fillId="0" borderId="34" xfId="0" applyFont="1" applyBorder="1" applyAlignment="1">
      <alignment horizontal="right" wrapText="1"/>
    </xf>
    <xf numFmtId="0" fontId="21" fillId="0" borderId="35" xfId="0" applyFont="1" applyBorder="1" applyAlignment="1">
      <alignment wrapText="1"/>
    </xf>
    <xf numFmtId="0" fontId="17" fillId="0" borderId="35" xfId="0" applyFont="1" applyBorder="1" applyAlignment="1">
      <alignment horizontal="right" wrapText="1"/>
    </xf>
    <xf numFmtId="0" fontId="20" fillId="70" borderId="36" xfId="0" applyFont="1" applyFill="1" applyBorder="1" applyAlignment="1">
      <alignment wrapText="1"/>
    </xf>
    <xf numFmtId="0" fontId="3" fillId="0" borderId="25" xfId="0" applyFont="1" applyBorder="1"/>
    <xf numFmtId="0" fontId="21" fillId="0" borderId="6" xfId="0" applyFont="1" applyBorder="1"/>
    <xf numFmtId="0" fontId="20" fillId="0" borderId="0" xfId="0" applyFont="1"/>
    <xf numFmtId="0" fontId="6" fillId="0" borderId="6" xfId="14" applyFont="1" applyBorder="1" applyAlignment="1" applyProtection="1">
      <alignment horizontal="center" vertical="center" wrapText="1"/>
      <protection locked="0"/>
    </xf>
    <xf numFmtId="0" fontId="3" fillId="0" borderId="0" xfId="0" applyFont="1" applyBorder="1" applyAlignment="1">
      <alignment vertical="center"/>
    </xf>
    <xf numFmtId="0" fontId="3" fillId="0" borderId="0" xfId="0" applyFont="1" applyBorder="1" applyAlignment="1">
      <alignment vertical="center" wrapText="1"/>
    </xf>
    <xf numFmtId="164" fontId="6" fillId="69" borderId="6" xfId="3" applyNumberFormat="1" applyFont="1" applyFill="1" applyBorder="1" applyAlignment="1" applyProtection="1">
      <alignment horizontal="center" vertical="center" wrapText="1"/>
      <protection locked="0"/>
    </xf>
    <xf numFmtId="164" fontId="6" fillId="69" borderId="25" xfId="3" applyNumberFormat="1" applyFont="1" applyFill="1" applyBorder="1" applyAlignment="1" applyProtection="1">
      <alignment horizontal="center" vertical="center" wrapText="1"/>
      <protection locked="0"/>
    </xf>
    <xf numFmtId="164" fontId="6" fillId="69" borderId="29" xfId="3" applyNumberFormat="1" applyFont="1" applyFill="1" applyBorder="1" applyAlignment="1" applyProtection="1">
      <alignment horizontal="center" vertical="center" wrapText="1"/>
      <protection locked="0"/>
    </xf>
    <xf numFmtId="0" fontId="3" fillId="0" borderId="24" xfId="0" applyFont="1" applyBorder="1"/>
    <xf numFmtId="0" fontId="3" fillId="0" borderId="37" xfId="0" applyFont="1" applyBorder="1"/>
    <xf numFmtId="0" fontId="6" fillId="69" borderId="26" xfId="10" applyFont="1" applyFill="1" applyBorder="1" applyAlignment="1" applyProtection="1">
      <alignment horizontal="left" vertical="center"/>
      <protection locked="0"/>
    </xf>
    <xf numFmtId="0" fontId="13" fillId="69" borderId="38" xfId="17" applyFont="1" applyFill="1" applyBorder="1" applyAlignment="1" applyProtection="1">
      <protection locked="0"/>
    </xf>
    <xf numFmtId="0" fontId="3" fillId="0" borderId="0" xfId="0" applyFont="1" applyFill="1" applyBorder="1" applyAlignment="1">
      <alignment wrapText="1"/>
    </xf>
    <xf numFmtId="0" fontId="7" fillId="69" borderId="6" xfId="7" applyFont="1" applyFill="1" applyBorder="1" applyProtection="1">
      <protection locked="0"/>
    </xf>
    <xf numFmtId="0" fontId="7" fillId="0" borderId="6" xfId="14" applyFont="1" applyFill="1" applyBorder="1" applyAlignment="1" applyProtection="1">
      <alignment horizontal="center" vertical="center" wrapText="1"/>
      <protection locked="0"/>
    </xf>
    <xf numFmtId="0" fontId="7" fillId="69" borderId="6" xfId="14" applyFont="1" applyFill="1" applyBorder="1" applyAlignment="1" applyProtection="1">
      <alignment horizontal="center" vertical="center" wrapText="1"/>
      <protection locked="0"/>
    </xf>
    <xf numFmtId="3" fontId="7" fillId="69" borderId="6" xfId="3" applyNumberFormat="1" applyFont="1" applyFill="1" applyBorder="1" applyAlignment="1" applyProtection="1">
      <alignment horizontal="center" vertical="center" wrapText="1"/>
      <protection locked="0"/>
    </xf>
    <xf numFmtId="9" fontId="7" fillId="69" borderId="6" xfId="16" applyNumberFormat="1" applyFont="1" applyFill="1" applyBorder="1" applyAlignment="1" applyProtection="1">
      <alignment horizontal="center" vertical="center"/>
      <protection locked="0"/>
    </xf>
    <xf numFmtId="0" fontId="8" fillId="69" borderId="6" xfId="14" applyFont="1" applyFill="1" applyBorder="1" applyAlignment="1" applyProtection="1">
      <alignment wrapText="1"/>
      <protection locked="0"/>
    </xf>
    <xf numFmtId="0" fontId="7" fillId="69" borderId="6" xfId="14" applyFont="1" applyFill="1" applyBorder="1" applyAlignment="1" applyProtection="1">
      <alignment horizontal="left" vertical="center" wrapText="1"/>
      <protection locked="0"/>
    </xf>
    <xf numFmtId="165" fontId="7" fillId="69" borderId="6" xfId="9" applyNumberFormat="1" applyFont="1" applyFill="1" applyBorder="1" applyAlignment="1" applyProtection="1">
      <alignment horizontal="right" wrapText="1"/>
      <protection locked="0"/>
    </xf>
    <xf numFmtId="0" fontId="7" fillId="0" borderId="6" xfId="14" applyFont="1" applyFill="1" applyBorder="1" applyAlignment="1" applyProtection="1">
      <alignment horizontal="left" vertical="center" wrapText="1"/>
      <protection locked="0"/>
    </xf>
    <xf numFmtId="165" fontId="7" fillId="71" borderId="6" xfId="9" applyNumberFormat="1" applyFont="1" applyFill="1" applyBorder="1" applyAlignment="1" applyProtection="1">
      <alignment horizontal="right" wrapText="1"/>
      <protection locked="0"/>
    </xf>
    <xf numFmtId="0" fontId="8" fillId="0" borderId="6" xfId="14" applyFont="1" applyFill="1" applyBorder="1" applyAlignment="1" applyProtection="1">
      <alignment wrapText="1"/>
      <protection locked="0"/>
    </xf>
    <xf numFmtId="0" fontId="3" fillId="0" borderId="28" xfId="0" applyFont="1" applyBorder="1" applyAlignment="1">
      <alignment horizontal="center" vertical="center"/>
    </xf>
    <xf numFmtId="0" fontId="3" fillId="0" borderId="37" xfId="0" applyFont="1" applyBorder="1" applyAlignment="1">
      <alignment horizontal="center" vertical="center"/>
    </xf>
    <xf numFmtId="0" fontId="3" fillId="0" borderId="25" xfId="0" applyFont="1" applyBorder="1" applyAlignment="1">
      <alignment horizontal="center" vertical="center"/>
    </xf>
    <xf numFmtId="0" fontId="6" fillId="0" borderId="0" xfId="12" applyFont="1" applyFill="1" applyBorder="1" applyAlignment="1" applyProtection="1">
      <alignment vertical="center"/>
    </xf>
    <xf numFmtId="0" fontId="3" fillId="0" borderId="25" xfId="0" applyFont="1" applyBorder="1" applyAlignment="1">
      <alignment vertical="center"/>
    </xf>
    <xf numFmtId="0" fontId="7" fillId="72" borderId="26" xfId="0" applyFont="1" applyFill="1" applyBorder="1" applyAlignment="1">
      <alignment horizontal="right" vertical="center"/>
    </xf>
    <xf numFmtId="0" fontId="6" fillId="0" borderId="24" xfId="0" applyFont="1" applyFill="1" applyBorder="1" applyAlignment="1">
      <alignment horizontal="left" vertical="center" indent="1"/>
    </xf>
    <xf numFmtId="0" fontId="6" fillId="0" borderId="28" xfId="0" applyFont="1" applyFill="1" applyBorder="1" applyAlignment="1">
      <alignment horizontal="left" vertical="center"/>
    </xf>
    <xf numFmtId="0" fontId="6" fillId="0" borderId="25" xfId="0" applyFont="1" applyFill="1" applyBorder="1" applyAlignment="1">
      <alignment horizontal="left" vertical="center" indent="1"/>
    </xf>
    <xf numFmtId="0" fontId="6" fillId="0" borderId="29" xfId="0" applyFont="1" applyFill="1" applyBorder="1" applyAlignment="1">
      <alignment horizontal="center" vertical="center" wrapText="1"/>
    </xf>
    <xf numFmtId="0" fontId="6" fillId="0" borderId="25" xfId="0" applyFont="1" applyFill="1" applyBorder="1" applyAlignment="1">
      <alignment horizontal="left" indent="1"/>
    </xf>
    <xf numFmtId="38" fontId="6" fillId="0" borderId="29" xfId="0" applyNumberFormat="1" applyFont="1" applyFill="1" applyBorder="1" applyAlignment="1" applyProtection="1">
      <alignment horizontal="right"/>
      <protection locked="0"/>
    </xf>
    <xf numFmtId="0" fontId="6" fillId="0" borderId="26" xfId="0" applyFont="1" applyFill="1" applyBorder="1" applyAlignment="1">
      <alignment horizontal="left" vertical="center" indent="1"/>
    </xf>
    <xf numFmtId="0" fontId="13" fillId="0" borderId="39" xfId="0" applyFont="1" applyFill="1" applyBorder="1" applyAlignment="1"/>
    <xf numFmtId="0" fontId="3" fillId="0" borderId="40" xfId="0" applyFont="1" applyBorder="1"/>
    <xf numFmtId="0" fontId="18" fillId="0" borderId="26" xfId="0" applyFont="1" applyBorder="1" applyAlignment="1">
      <alignment horizontal="center" vertical="center" wrapText="1"/>
    </xf>
    <xf numFmtId="0" fontId="3" fillId="0" borderId="41" xfId="0" applyFont="1" applyBorder="1"/>
    <xf numFmtId="0" fontId="6" fillId="0" borderId="24" xfId="10" applyFont="1" applyFill="1" applyBorder="1" applyAlignment="1" applyProtection="1">
      <alignment horizontal="center" vertical="center"/>
      <protection locked="0"/>
    </xf>
    <xf numFmtId="0" fontId="13" fillId="69" borderId="42" xfId="10" applyFont="1" applyFill="1" applyBorder="1" applyAlignment="1" applyProtection="1">
      <alignment horizontal="center" vertical="center" wrapText="1"/>
      <protection locked="0"/>
    </xf>
    <xf numFmtId="164" fontId="6" fillId="69" borderId="37" xfId="4" applyNumberFormat="1" applyFont="1" applyFill="1" applyBorder="1" applyAlignment="1" applyProtection="1">
      <alignment horizontal="center" vertical="center"/>
      <protection locked="0"/>
    </xf>
    <xf numFmtId="0" fontId="6" fillId="0" borderId="25" xfId="10" applyFont="1" applyFill="1" applyBorder="1" applyAlignment="1" applyProtection="1">
      <alignment horizontal="center" vertical="center"/>
      <protection locked="0"/>
    </xf>
    <xf numFmtId="0" fontId="6" fillId="0" borderId="0" xfId="14" applyFont="1" applyBorder="1" applyAlignment="1" applyProtection="1">
      <alignment wrapText="1"/>
      <protection locked="0"/>
    </xf>
    <xf numFmtId="0" fontId="6" fillId="0" borderId="25" xfId="10" applyFont="1" applyFill="1" applyBorder="1" applyAlignment="1" applyProtection="1">
      <alignment horizontal="center" vertical="center" wrapText="1"/>
      <protection locked="0"/>
    </xf>
    <xf numFmtId="0" fontId="6" fillId="0" borderId="26" xfId="10" applyFont="1" applyFill="1" applyBorder="1" applyAlignment="1" applyProtection="1">
      <alignment horizontal="center" vertical="center" wrapText="1"/>
      <protection locked="0"/>
    </xf>
    <xf numFmtId="0" fontId="13" fillId="70" borderId="39" xfId="14" applyFont="1" applyFill="1" applyBorder="1" applyAlignment="1" applyProtection="1">
      <alignment vertical="center" wrapText="1"/>
      <protection locked="0"/>
    </xf>
    <xf numFmtId="0" fontId="21" fillId="0" borderId="25" xfId="0" applyFont="1" applyBorder="1" applyAlignment="1">
      <alignment horizontal="center"/>
    </xf>
    <xf numFmtId="167" fontId="21" fillId="0" borderId="43" xfId="0" applyNumberFormat="1" applyFont="1" applyBorder="1" applyAlignment="1">
      <alignment horizontal="center"/>
    </xf>
    <xf numFmtId="167" fontId="21" fillId="0" borderId="44" xfId="0" applyNumberFormat="1" applyFont="1" applyBorder="1" applyAlignment="1">
      <alignment horizontal="center"/>
    </xf>
    <xf numFmtId="167" fontId="17" fillId="0" borderId="44" xfId="0" applyNumberFormat="1" applyFont="1" applyBorder="1" applyAlignment="1">
      <alignment horizontal="center"/>
    </xf>
    <xf numFmtId="167" fontId="21" fillId="0" borderId="45" xfId="0" applyNumberFormat="1" applyFont="1" applyBorder="1" applyAlignment="1">
      <alignment horizontal="center"/>
    </xf>
    <xf numFmtId="167" fontId="20" fillId="70" borderId="46" xfId="0" applyNumberFormat="1" applyFont="1" applyFill="1" applyBorder="1" applyAlignment="1">
      <alignment horizontal="center"/>
    </xf>
    <xf numFmtId="167" fontId="21" fillId="0" borderId="47" xfId="0" applyNumberFormat="1" applyFont="1" applyBorder="1" applyAlignment="1">
      <alignment horizontal="center"/>
    </xf>
    <xf numFmtId="167" fontId="21" fillId="0" borderId="48" xfId="0" applyNumberFormat="1" applyFont="1" applyBorder="1" applyAlignment="1">
      <alignment horizontal="center"/>
    </xf>
    <xf numFmtId="0" fontId="21" fillId="0" borderId="26" xfId="0" applyFont="1" applyBorder="1" applyAlignment="1">
      <alignment horizontal="center"/>
    </xf>
    <xf numFmtId="0" fontId="20" fillId="70" borderId="49" xfId="0" applyFont="1" applyFill="1" applyBorder="1" applyAlignment="1">
      <alignment wrapText="1"/>
    </xf>
    <xf numFmtId="167" fontId="20" fillId="70" borderId="50" xfId="0" applyNumberFormat="1" applyFont="1" applyFill="1" applyBorder="1" applyAlignment="1">
      <alignment horizontal="center"/>
    </xf>
    <xf numFmtId="0" fontId="3" fillId="0" borderId="51"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52" xfId="0" applyFont="1" applyFill="1" applyBorder="1" applyAlignment="1">
      <alignment horizontal="center" vertical="center" wrapText="1"/>
    </xf>
    <xf numFmtId="0" fontId="0" fillId="0" borderId="0" xfId="0" applyFont="1" applyFill="1"/>
    <xf numFmtId="0" fontId="3" fillId="0" borderId="53" xfId="0" applyFont="1" applyBorder="1"/>
    <xf numFmtId="0" fontId="3" fillId="0" borderId="28" xfId="0" applyFont="1" applyBorder="1"/>
    <xf numFmtId="0" fontId="3" fillId="0" borderId="26" xfId="0" applyFont="1" applyBorder="1"/>
    <xf numFmtId="0" fontId="6" fillId="69" borderId="29" xfId="14" applyFont="1" applyFill="1" applyBorder="1" applyAlignment="1" applyProtection="1">
      <alignment horizontal="left" vertical="center"/>
      <protection locked="0"/>
    </xf>
    <xf numFmtId="0" fontId="10" fillId="0" borderId="0" xfId="0" applyFont="1" applyAlignment="1"/>
    <xf numFmtId="0" fontId="6" fillId="69" borderId="25" xfId="7" applyFont="1" applyFill="1" applyBorder="1" applyAlignment="1" applyProtection="1">
      <alignment horizontal="right" vertical="center"/>
      <protection locked="0"/>
    </xf>
    <xf numFmtId="0" fontId="13" fillId="69" borderId="39" xfId="17" applyFont="1" applyFill="1" applyBorder="1" applyAlignment="1" applyProtection="1">
      <protection locked="0"/>
    </xf>
    <xf numFmtId="0" fontId="3" fillId="0" borderId="28" xfId="0" applyFont="1" applyBorder="1" applyAlignment="1">
      <alignment wrapText="1"/>
    </xf>
    <xf numFmtId="0" fontId="3" fillId="0" borderId="37" xfId="0" applyFont="1" applyBorder="1" applyAlignment="1">
      <alignment wrapText="1"/>
    </xf>
    <xf numFmtId="0" fontId="5" fillId="0" borderId="39" xfId="0" applyFont="1" applyBorder="1"/>
    <xf numFmtId="0" fontId="7" fillId="69" borderId="25" xfId="7" applyFont="1" applyFill="1" applyBorder="1" applyAlignment="1" applyProtection="1">
      <alignment horizontal="left" vertical="center"/>
      <protection locked="0"/>
    </xf>
    <xf numFmtId="0" fontId="7" fillId="69" borderId="29" xfId="14" applyFont="1" applyFill="1" applyBorder="1" applyAlignment="1" applyProtection="1">
      <alignment horizontal="center" vertical="center" wrapText="1"/>
      <protection locked="0"/>
    </xf>
    <xf numFmtId="0" fontId="7" fillId="69" borderId="25" xfId="7" applyFont="1" applyFill="1" applyBorder="1" applyAlignment="1" applyProtection="1">
      <alignment horizontal="right" vertical="center"/>
      <protection locked="0"/>
    </xf>
    <xf numFmtId="3" fontId="7" fillId="70" borderId="29" xfId="7" applyNumberFormat="1" applyFont="1" applyFill="1" applyBorder="1" applyProtection="1">
      <protection locked="0"/>
    </xf>
    <xf numFmtId="0" fontId="7" fillId="69" borderId="26" xfId="10" applyFont="1" applyFill="1" applyBorder="1" applyAlignment="1" applyProtection="1">
      <alignment horizontal="right" vertical="center"/>
      <protection locked="0"/>
    </xf>
    <xf numFmtId="0" fontId="8" fillId="69" borderId="39" xfId="17" applyFont="1" applyFill="1" applyBorder="1" applyAlignment="1" applyProtection="1">
      <protection locked="0"/>
    </xf>
    <xf numFmtId="3" fontId="8" fillId="70" borderId="39" xfId="17" applyNumberFormat="1" applyFont="1" applyFill="1" applyBorder="1" applyAlignment="1" applyProtection="1">
      <protection locked="0"/>
    </xf>
    <xf numFmtId="164" fontId="8" fillId="70" borderId="38" xfId="3" applyNumberFormat="1" applyFont="1" applyFill="1" applyBorder="1" applyAlignment="1" applyProtection="1">
      <protection locked="0"/>
    </xf>
    <xf numFmtId="0" fontId="3" fillId="0" borderId="40" xfId="0" applyFont="1" applyBorder="1" applyAlignment="1">
      <alignment horizontal="center"/>
    </xf>
    <xf numFmtId="0" fontId="3" fillId="0" borderId="41" xfId="0" applyFont="1" applyBorder="1" applyAlignment="1">
      <alignment horizontal="center"/>
    </xf>
    <xf numFmtId="0" fontId="3" fillId="0" borderId="28" xfId="0" applyFont="1" applyBorder="1" applyAlignment="1">
      <alignment horizontal="center"/>
    </xf>
    <xf numFmtId="0" fontId="3" fillId="0" borderId="37" xfId="0" applyFont="1" applyBorder="1" applyAlignment="1">
      <alignment horizontal="center"/>
    </xf>
    <xf numFmtId="0" fontId="6" fillId="69" borderId="6" xfId="14" applyFont="1" applyFill="1" applyBorder="1" applyAlignment="1" applyProtection="1">
      <alignment horizontal="left" vertical="center"/>
      <protection locked="0"/>
    </xf>
    <xf numFmtId="0" fontId="6" fillId="69" borderId="6" xfId="14" applyFont="1" applyFill="1" applyBorder="1" applyAlignment="1" applyProtection="1">
      <alignment horizontal="left" vertical="center" wrapText="1" indent="3"/>
      <protection locked="0"/>
    </xf>
    <xf numFmtId="0" fontId="3" fillId="0" borderId="29" xfId="0" applyFont="1" applyBorder="1" applyAlignment="1">
      <alignment horizontal="center" vertical="center"/>
    </xf>
    <xf numFmtId="0" fontId="95" fillId="0" borderId="6" xfId="0" applyFont="1" applyBorder="1"/>
    <xf numFmtId="0" fontId="0" fillId="0" borderId="0" xfId="0" applyAlignment="1"/>
    <xf numFmtId="0" fontId="0" fillId="0" borderId="0" xfId="0" applyFont="1"/>
    <xf numFmtId="0" fontId="7" fillId="69" borderId="6" xfId="20961" applyFont="1" applyFill="1" applyBorder="1" applyAlignment="1" applyProtection="1">
      <alignment horizontal="left" wrapText="1" indent="1"/>
    </xf>
    <xf numFmtId="0" fontId="7" fillId="0" borderId="6" xfId="20961" applyFont="1" applyFill="1" applyBorder="1" applyAlignment="1" applyProtection="1">
      <alignment horizontal="left" wrapText="1" indent="1"/>
    </xf>
    <xf numFmtId="0" fontId="96" fillId="0" borderId="6" xfId="20961" applyFont="1" applyFill="1" applyBorder="1" applyAlignment="1" applyProtection="1">
      <alignment horizontal="center" vertical="center"/>
    </xf>
    <xf numFmtId="0" fontId="97" fillId="0" borderId="0" xfId="0" applyFont="1" applyBorder="1" applyAlignment="1">
      <alignment wrapText="1"/>
    </xf>
    <xf numFmtId="0" fontId="7" fillId="0" borderId="32" xfId="20961" applyFont="1" applyFill="1" applyBorder="1" applyAlignment="1" applyProtection="1">
      <alignment horizontal="left" wrapText="1" indent="1"/>
    </xf>
    <xf numFmtId="0" fontId="13" fillId="0" borderId="28" xfId="12" applyFont="1" applyFill="1" applyBorder="1" applyAlignment="1" applyProtection="1">
      <alignment horizontal="center" vertical="center"/>
    </xf>
    <xf numFmtId="0" fontId="7" fillId="0" borderId="0" xfId="12" applyFont="1" applyFill="1" applyBorder="1" applyAlignment="1" applyProtection="1">
      <alignment horizontal="left"/>
    </xf>
    <xf numFmtId="0" fontId="16" fillId="0" borderId="0" xfId="12" applyFont="1" applyFill="1" applyBorder="1" applyAlignment="1" applyProtection="1">
      <alignment horizontal="right"/>
    </xf>
    <xf numFmtId="0" fontId="0" fillId="0" borderId="24" xfId="0" applyBorder="1" applyAlignment="1">
      <alignment horizontal="center" vertical="center"/>
    </xf>
    <xf numFmtId="0" fontId="5" fillId="70" borderId="54" xfId="0" applyFont="1" applyFill="1" applyBorder="1" applyAlignment="1">
      <alignment wrapText="1"/>
    </xf>
    <xf numFmtId="0" fontId="3" fillId="0" borderId="8" xfId="0" applyFont="1" applyFill="1" applyBorder="1" applyAlignment="1">
      <alignment vertical="center" wrapText="1"/>
    </xf>
    <xf numFmtId="0" fontId="5" fillId="70" borderId="8" xfId="0" applyFont="1" applyFill="1" applyBorder="1" applyAlignment="1">
      <alignment wrapText="1"/>
    </xf>
    <xf numFmtId="0" fontId="5" fillId="70" borderId="55" xfId="0" applyFont="1" applyFill="1" applyBorder="1" applyAlignment="1">
      <alignment wrapText="1"/>
    </xf>
    <xf numFmtId="0" fontId="13" fillId="0" borderId="0" xfId="12" applyFont="1" applyFill="1" applyBorder="1" applyAlignment="1" applyProtection="1">
      <alignment horizontal="center" vertical="center" wrapText="1"/>
    </xf>
    <xf numFmtId="0" fontId="3" fillId="0" borderId="25" xfId="0" applyFont="1" applyBorder="1" applyAlignment="1">
      <alignment horizontal="center" vertical="center" wrapText="1"/>
    </xf>
    <xf numFmtId="0" fontId="3" fillId="0" borderId="8" xfId="0" applyFont="1" applyFill="1" applyBorder="1" applyAlignment="1"/>
    <xf numFmtId="0" fontId="3" fillId="0" borderId="8" xfId="0" applyFont="1" applyBorder="1" applyAlignment="1">
      <alignment wrapText="1"/>
    </xf>
    <xf numFmtId="0" fontId="3" fillId="0" borderId="26" xfId="0" applyFont="1" applyBorder="1" applyAlignment="1">
      <alignment horizontal="center" vertical="center" wrapText="1"/>
    </xf>
    <xf numFmtId="0" fontId="3" fillId="0" borderId="8" xfId="0" applyFont="1" applyFill="1" applyBorder="1" applyAlignment="1">
      <alignment vertical="center"/>
    </xf>
    <xf numFmtId="0" fontId="8" fillId="0" borderId="0" xfId="12" applyFont="1" applyFill="1" applyBorder="1" applyAlignment="1" applyProtection="1">
      <alignment horizontal="center"/>
    </xf>
    <xf numFmtId="0" fontId="3" fillId="0" borderId="56" xfId="0" applyFont="1" applyFill="1" applyBorder="1" applyAlignment="1">
      <alignment horizontal="center" vertical="center" wrapText="1"/>
    </xf>
    <xf numFmtId="0" fontId="16" fillId="0" borderId="0" xfId="0" applyFont="1" applyFill="1" applyBorder="1" applyAlignment="1" applyProtection="1">
      <alignment horizontal="right"/>
      <protection locked="0"/>
    </xf>
    <xf numFmtId="0" fontId="0" fillId="0" borderId="0" xfId="0" applyAlignment="1">
      <alignment horizontal="left" indent="1"/>
    </xf>
    <xf numFmtId="0" fontId="10" fillId="0" borderId="0" xfId="0" applyFont="1" applyAlignment="1">
      <alignment horizontal="left" indent="1"/>
    </xf>
    <xf numFmtId="0" fontId="8" fillId="0" borderId="31" xfId="0" applyFont="1" applyBorder="1" applyAlignment="1">
      <alignment horizontal="center"/>
    </xf>
    <xf numFmtId="0" fontId="13" fillId="0" borderId="31" xfId="0" applyFont="1" applyBorder="1" applyAlignment="1">
      <alignment horizontal="center" vertical="center"/>
    </xf>
    <xf numFmtId="0" fontId="5" fillId="0" borderId="31" xfId="0" applyFont="1" applyBorder="1" applyAlignment="1">
      <alignment horizontal="center" vertical="center"/>
    </xf>
    <xf numFmtId="0" fontId="3" fillId="0" borderId="57" xfId="0" applyFont="1" applyBorder="1" applyAlignment="1">
      <alignment vertical="center" wrapText="1"/>
    </xf>
    <xf numFmtId="0" fontId="5" fillId="0" borderId="16" xfId="0" applyFont="1" applyBorder="1" applyAlignment="1">
      <alignment vertical="center" wrapText="1"/>
    </xf>
    <xf numFmtId="0" fontId="3" fillId="0" borderId="31" xfId="0" applyFont="1" applyBorder="1"/>
    <xf numFmtId="0" fontId="5" fillId="0" borderId="31" xfId="0" applyFont="1" applyBorder="1" applyAlignment="1">
      <alignment horizontal="center"/>
    </xf>
    <xf numFmtId="0" fontId="16" fillId="0" borderId="31" xfId="0" applyFont="1" applyFill="1" applyBorder="1" applyAlignment="1">
      <alignment horizontal="center"/>
    </xf>
    <xf numFmtId="0" fontId="7" fillId="0" borderId="0" xfId="0" applyFont="1" applyFill="1" applyBorder="1" applyAlignment="1">
      <alignment horizontal="center"/>
    </xf>
    <xf numFmtId="0" fontId="7" fillId="0" borderId="0" xfId="0" applyFont="1" applyFill="1" applyAlignment="1">
      <alignment horizontal="center"/>
    </xf>
    <xf numFmtId="0" fontId="16" fillId="0" borderId="0" xfId="0" applyFont="1" applyFill="1" applyAlignment="1">
      <alignment horizontal="center"/>
    </xf>
    <xf numFmtId="0" fontId="3" fillId="0" borderId="25" xfId="0" applyFont="1" applyFill="1" applyBorder="1" applyAlignment="1">
      <alignment horizontal="center" vertical="center"/>
    </xf>
    <xf numFmtId="0" fontId="13" fillId="0" borderId="58" xfId="0" applyNumberFormat="1" applyFont="1" applyFill="1" applyBorder="1" applyAlignment="1">
      <alignment vertical="center" wrapText="1"/>
    </xf>
    <xf numFmtId="0" fontId="6" fillId="0" borderId="58" xfId="0" applyNumberFormat="1" applyFont="1" applyFill="1" applyBorder="1" applyAlignment="1">
      <alignment horizontal="left" vertical="center" wrapText="1"/>
    </xf>
    <xf numFmtId="0" fontId="16" fillId="0" borderId="58" xfId="0" applyFont="1" applyFill="1" applyBorder="1" applyAlignment="1" applyProtection="1">
      <alignment horizontal="left" vertical="center" indent="1"/>
      <protection locked="0"/>
    </xf>
    <xf numFmtId="0" fontId="16" fillId="0" borderId="58" xfId="0" applyFont="1" applyFill="1" applyBorder="1" applyAlignment="1" applyProtection="1">
      <alignment horizontal="left" vertical="center"/>
      <protection locked="0"/>
    </xf>
    <xf numFmtId="0" fontId="3" fillId="0" borderId="26" xfId="0" applyFont="1" applyFill="1" applyBorder="1" applyAlignment="1">
      <alignment horizontal="center" vertical="center"/>
    </xf>
    <xf numFmtId="0" fontId="13" fillId="0" borderId="59" xfId="0" applyNumberFormat="1" applyFont="1" applyFill="1" applyBorder="1" applyAlignment="1">
      <alignment vertical="center" wrapText="1"/>
    </xf>
    <xf numFmtId="0" fontId="7" fillId="0" borderId="0" xfId="0" applyFont="1" applyBorder="1" applyAlignment="1">
      <alignment horizontal="left" wrapText="1"/>
    </xf>
    <xf numFmtId="0" fontId="7" fillId="0" borderId="31" xfId="12" applyFont="1" applyFill="1" applyBorder="1" applyAlignment="1" applyProtection="1"/>
    <xf numFmtId="0" fontId="13" fillId="0" borderId="31" xfId="12" applyFont="1" applyFill="1" applyBorder="1" applyAlignment="1" applyProtection="1">
      <alignment horizontal="left" vertical="center"/>
    </xf>
    <xf numFmtId="0" fontId="6" fillId="69" borderId="6" xfId="20961" applyFont="1" applyFill="1" applyBorder="1" applyAlignment="1" applyProtection="1">
      <alignment horizontal="right" indent="1"/>
    </xf>
    <xf numFmtId="0" fontId="6" fillId="69" borderId="32" xfId="20961" applyFont="1" applyFill="1" applyBorder="1" applyAlignment="1" applyProtection="1">
      <alignment horizontal="right" indent="1"/>
    </xf>
    <xf numFmtId="192" fontId="7" fillId="72" borderId="39" xfId="0" applyNumberFormat="1" applyFont="1" applyFill="1" applyBorder="1" applyAlignment="1" applyProtection="1">
      <alignment vertical="center"/>
      <protection locked="0"/>
    </xf>
    <xf numFmtId="192" fontId="7" fillId="0" borderId="6" xfId="2" applyNumberFormat="1" applyFont="1" applyFill="1" applyBorder="1" applyAlignment="1" applyProtection="1">
      <alignment horizontal="right"/>
    </xf>
    <xf numFmtId="192" fontId="7" fillId="70" borderId="6" xfId="2" applyNumberFormat="1" applyFont="1" applyFill="1" applyBorder="1" applyAlignment="1" applyProtection="1">
      <alignment horizontal="right"/>
    </xf>
    <xf numFmtId="192" fontId="7" fillId="0" borderId="58" xfId="0" applyNumberFormat="1" applyFont="1" applyFill="1" applyBorder="1" applyAlignment="1" applyProtection="1">
      <alignment horizontal="right"/>
    </xf>
    <xf numFmtId="192" fontId="7" fillId="0" borderId="6" xfId="0" applyNumberFormat="1" applyFont="1" applyFill="1" applyBorder="1" applyAlignment="1" applyProtection="1">
      <alignment horizontal="right"/>
    </xf>
    <xf numFmtId="192" fontId="7" fillId="70" borderId="29" xfId="0" applyNumberFormat="1" applyFont="1" applyFill="1" applyBorder="1" applyAlignment="1" applyProtection="1">
      <alignment horizontal="right"/>
    </xf>
    <xf numFmtId="192" fontId="7" fillId="0" borderId="6" xfId="2" applyNumberFormat="1" applyFont="1" applyFill="1" applyBorder="1" applyAlignment="1" applyProtection="1">
      <alignment horizontal="right"/>
      <protection locked="0"/>
    </xf>
    <xf numFmtId="192" fontId="7" fillId="0" borderId="58" xfId="0" applyNumberFormat="1" applyFont="1" applyFill="1" applyBorder="1" applyAlignment="1" applyProtection="1">
      <alignment horizontal="right"/>
      <protection locked="0"/>
    </xf>
    <xf numFmtId="192" fontId="7" fillId="0" borderId="6" xfId="0" applyNumberFormat="1" applyFont="1" applyFill="1" applyBorder="1" applyAlignment="1" applyProtection="1">
      <alignment horizontal="right"/>
      <protection locked="0"/>
    </xf>
    <xf numFmtId="192" fontId="7" fillId="0" borderId="29" xfId="0" applyNumberFormat="1" applyFont="1" applyFill="1" applyBorder="1" applyAlignment="1" applyProtection="1">
      <alignment horizontal="right"/>
    </xf>
    <xf numFmtId="192" fontId="7" fillId="70" borderId="39" xfId="2" applyNumberFormat="1" applyFont="1" applyFill="1" applyBorder="1" applyAlignment="1" applyProtection="1">
      <alignment horizontal="right"/>
    </xf>
    <xf numFmtId="192" fontId="7" fillId="70" borderId="38" xfId="0" applyNumberFormat="1" applyFont="1" applyFill="1" applyBorder="1" applyAlignment="1" applyProtection="1">
      <alignment horizontal="right"/>
    </xf>
    <xf numFmtId="192" fontId="6" fillId="0" borderId="6" xfId="0" applyNumberFormat="1" applyFont="1" applyFill="1" applyBorder="1" applyAlignment="1" applyProtection="1">
      <alignment horizontal="right"/>
      <protection locked="0"/>
    </xf>
    <xf numFmtId="192" fontId="7" fillId="70" borderId="29" xfId="2" applyNumberFormat="1" applyFont="1" applyFill="1" applyBorder="1" applyAlignment="1" applyProtection="1">
      <alignment horizontal="right"/>
    </xf>
    <xf numFmtId="192" fontId="6" fillId="70" borderId="6" xfId="0" applyNumberFormat="1" applyFont="1" applyFill="1" applyBorder="1" applyAlignment="1">
      <alignment horizontal="right"/>
    </xf>
    <xf numFmtId="192" fontId="7" fillId="0" borderId="29" xfId="2" applyNumberFormat="1" applyFont="1" applyFill="1" applyBorder="1" applyAlignment="1" applyProtection="1">
      <alignment horizontal="right"/>
    </xf>
    <xf numFmtId="192" fontId="13" fillId="0" borderId="6" xfId="0" applyNumberFormat="1" applyFont="1" applyFill="1" applyBorder="1" applyAlignment="1">
      <alignment horizontal="center"/>
    </xf>
    <xf numFmtId="192" fontId="13" fillId="0" borderId="29" xfId="0" applyNumberFormat="1" applyFont="1" applyFill="1" applyBorder="1" applyAlignment="1">
      <alignment horizontal="center"/>
    </xf>
    <xf numFmtId="192" fontId="6" fillId="70" borderId="6" xfId="0" applyNumberFormat="1" applyFont="1" applyFill="1" applyBorder="1" applyAlignment="1" applyProtection="1">
      <alignment horizontal="right"/>
    </xf>
    <xf numFmtId="192" fontId="6" fillId="0" borderId="29" xfId="0" applyNumberFormat="1" applyFont="1" applyFill="1" applyBorder="1" applyAlignment="1" applyProtection="1">
      <alignment horizontal="right"/>
      <protection locked="0"/>
    </xf>
    <xf numFmtId="192" fontId="6" fillId="0" borderId="6" xfId="0" applyNumberFormat="1" applyFont="1" applyFill="1" applyBorder="1" applyAlignment="1" applyProtection="1">
      <protection locked="0"/>
    </xf>
    <xf numFmtId="192" fontId="7" fillId="70" borderId="29" xfId="2" applyNumberFormat="1" applyFont="1" applyFill="1" applyBorder="1" applyAlignment="1" applyProtection="1"/>
    <xf numFmtId="192" fontId="6" fillId="0" borderId="6" xfId="0" applyNumberFormat="1" applyFont="1" applyFill="1" applyBorder="1" applyAlignment="1" applyProtection="1">
      <alignment horizontal="right" vertical="center"/>
      <protection locked="0"/>
    </xf>
    <xf numFmtId="192" fontId="6" fillId="70" borderId="39" xfId="0" applyNumberFormat="1" applyFont="1" applyFill="1" applyBorder="1" applyAlignment="1">
      <alignment horizontal="right"/>
    </xf>
    <xf numFmtId="192" fontId="7" fillId="70" borderId="38" xfId="2" applyNumberFormat="1" applyFont="1" applyFill="1" applyBorder="1" applyAlignment="1" applyProtection="1">
      <alignment horizontal="right"/>
    </xf>
    <xf numFmtId="192" fontId="7" fillId="70" borderId="6" xfId="0" applyNumberFormat="1" applyFont="1" applyFill="1" applyBorder="1" applyAlignment="1" applyProtection="1">
      <alignment horizontal="right"/>
    </xf>
    <xf numFmtId="192" fontId="7" fillId="0" borderId="39" xfId="0" applyNumberFormat="1" applyFont="1" applyFill="1" applyBorder="1" applyAlignment="1" applyProtection="1">
      <alignment horizontal="right"/>
    </xf>
    <xf numFmtId="192" fontId="7" fillId="70" borderId="39" xfId="0" applyNumberFormat="1" applyFont="1" applyFill="1" applyBorder="1" applyAlignment="1" applyProtection="1">
      <alignment horizontal="right"/>
    </xf>
    <xf numFmtId="3" fontId="19" fillId="70" borderId="39" xfId="0" applyNumberFormat="1" applyFont="1" applyFill="1" applyBorder="1" applyAlignment="1">
      <alignment vertical="center" wrapText="1"/>
    </xf>
    <xf numFmtId="3" fontId="19" fillId="70" borderId="38" xfId="0" applyNumberFormat="1" applyFont="1" applyFill="1" applyBorder="1" applyAlignment="1">
      <alignment vertical="center" wrapText="1"/>
    </xf>
    <xf numFmtId="192" fontId="21" fillId="0" borderId="60" xfId="0" applyNumberFormat="1" applyFont="1" applyBorder="1" applyAlignment="1">
      <alignment vertical="center"/>
    </xf>
    <xf numFmtId="192" fontId="21" fillId="0" borderId="61" xfId="0" applyNumberFormat="1" applyFont="1" applyBorder="1" applyAlignment="1">
      <alignment vertical="center"/>
    </xf>
    <xf numFmtId="192" fontId="17" fillId="0" borderId="61" xfId="0" applyNumberFormat="1" applyFont="1" applyBorder="1" applyAlignment="1">
      <alignment vertical="center"/>
    </xf>
    <xf numFmtId="192" fontId="21" fillId="0" borderId="62" xfId="0" applyNumberFormat="1" applyFont="1" applyBorder="1" applyAlignment="1">
      <alignment vertical="center"/>
    </xf>
    <xf numFmtId="192" fontId="20" fillId="70" borderId="63" xfId="0" applyNumberFormat="1" applyFont="1" applyFill="1" applyBorder="1" applyAlignment="1">
      <alignment vertical="center"/>
    </xf>
    <xf numFmtId="192" fontId="21" fillId="0" borderId="64" xfId="0" applyNumberFormat="1" applyFont="1" applyBorder="1" applyAlignment="1">
      <alignment vertical="center"/>
    </xf>
    <xf numFmtId="192" fontId="17" fillId="0" borderId="62" xfId="0" applyNumberFormat="1" applyFont="1" applyBorder="1" applyAlignment="1">
      <alignment vertical="center"/>
    </xf>
    <xf numFmtId="192" fontId="20" fillId="70" borderId="65" xfId="0" applyNumberFormat="1" applyFont="1" applyFill="1" applyBorder="1" applyAlignment="1">
      <alignment vertical="center"/>
    </xf>
    <xf numFmtId="192" fontId="21" fillId="70" borderId="61" xfId="0" applyNumberFormat="1" applyFont="1" applyFill="1" applyBorder="1" applyAlignment="1">
      <alignment vertical="center"/>
    </xf>
    <xf numFmtId="192" fontId="3" fillId="0" borderId="6" xfId="0" applyNumberFormat="1" applyFont="1" applyBorder="1" applyAlignment="1"/>
    <xf numFmtId="192" fontId="3" fillId="70" borderId="39" xfId="0" applyNumberFormat="1" applyFont="1" applyFill="1" applyBorder="1"/>
    <xf numFmtId="192" fontId="3" fillId="0" borderId="25" xfId="0" applyNumberFormat="1" applyFont="1" applyBorder="1" applyAlignment="1"/>
    <xf numFmtId="192" fontId="3" fillId="0" borderId="29" xfId="0" applyNumberFormat="1" applyFont="1" applyBorder="1" applyAlignment="1"/>
    <xf numFmtId="192" fontId="3" fillId="70" borderId="66" xfId="0" applyNumberFormat="1" applyFont="1" applyFill="1" applyBorder="1" applyAlignment="1"/>
    <xf numFmtId="192" fontId="3" fillId="70" borderId="26" xfId="0" applyNumberFormat="1" applyFont="1" applyFill="1" applyBorder="1"/>
    <xf numFmtId="192" fontId="3" fillId="70" borderId="38" xfId="0" applyNumberFormat="1" applyFont="1" applyFill="1" applyBorder="1"/>
    <xf numFmtId="192" fontId="3" fillId="70" borderId="67" xfId="0" applyNumberFormat="1" applyFont="1" applyFill="1" applyBorder="1"/>
    <xf numFmtId="192" fontId="7" fillId="70" borderId="6" xfId="7" applyNumberFormat="1" applyFont="1" applyFill="1" applyBorder="1" applyProtection="1">
      <protection locked="0"/>
    </xf>
    <xf numFmtId="192" fontId="7" fillId="69" borderId="6" xfId="7" applyNumberFormat="1" applyFont="1" applyFill="1" applyBorder="1" applyProtection="1">
      <protection locked="0"/>
    </xf>
    <xf numFmtId="192" fontId="8" fillId="70" borderId="39" xfId="17" applyNumberFormat="1" applyFont="1" applyFill="1" applyBorder="1" applyAlignment="1" applyProtection="1">
      <protection locked="0"/>
    </xf>
    <xf numFmtId="192" fontId="7" fillId="70" borderId="6" xfId="3" applyNumberFormat="1" applyFont="1" applyFill="1" applyBorder="1" applyProtection="1">
      <protection locked="0"/>
    </xf>
    <xf numFmtId="192" fontId="7" fillId="0" borderId="6" xfId="3" applyNumberFormat="1" applyFont="1" applyFill="1" applyBorder="1" applyProtection="1">
      <protection locked="0"/>
    </xf>
    <xf numFmtId="192" fontId="8" fillId="70" borderId="39" xfId="3" applyNumberFormat="1" applyFont="1" applyFill="1" applyBorder="1" applyAlignment="1" applyProtection="1">
      <protection locked="0"/>
    </xf>
    <xf numFmtId="192" fontId="7" fillId="69" borderId="39" xfId="7" applyNumberFormat="1" applyFont="1" applyFill="1" applyBorder="1" applyProtection="1">
      <protection locked="0"/>
    </xf>
    <xf numFmtId="192" fontId="21" fillId="0" borderId="0" xfId="0" applyNumberFormat="1" applyFont="1"/>
    <xf numFmtId="0" fontId="3" fillId="0" borderId="68" xfId="0" applyFont="1" applyBorder="1" applyAlignment="1">
      <alignment horizontal="center" vertical="center"/>
    </xf>
    <xf numFmtId="0" fontId="3" fillId="0" borderId="68" xfId="0" applyFont="1" applyBorder="1" applyAlignment="1">
      <alignment wrapText="1"/>
    </xf>
    <xf numFmtId="192" fontId="3" fillId="0" borderId="27" xfId="0" applyNumberFormat="1" applyFont="1" applyBorder="1" applyAlignment="1"/>
    <xf numFmtId="192" fontId="3" fillId="0" borderId="27" xfId="0" applyNumberFormat="1" applyFont="1" applyBorder="1" applyAlignment="1">
      <alignment wrapText="1"/>
    </xf>
    <xf numFmtId="0" fontId="3" fillId="0" borderId="6" xfId="0" applyFont="1" applyFill="1" applyBorder="1" applyAlignment="1">
      <alignment horizontal="center" vertical="center" wrapText="1"/>
    </xf>
    <xf numFmtId="0" fontId="5" fillId="0" borderId="0" xfId="0" applyFont="1" applyFill="1" applyAlignment="1">
      <alignment horizontal="center"/>
    </xf>
    <xf numFmtId="9" fontId="98" fillId="0" borderId="6" xfId="0" applyNumberFormat="1" applyFont="1" applyFill="1" applyBorder="1" applyAlignment="1">
      <alignment horizontal="center" vertical="center"/>
    </xf>
    <xf numFmtId="0" fontId="5" fillId="0" borderId="0" xfId="0" applyFont="1" applyFill="1" applyBorder="1" applyAlignment="1">
      <alignment horizontal="center" wrapText="1"/>
    </xf>
    <xf numFmtId="0" fontId="5" fillId="0" borderId="0" xfId="0" applyFont="1" applyFill="1" applyAlignment="1">
      <alignment horizontal="center" wrapText="1"/>
    </xf>
    <xf numFmtId="0" fontId="6" fillId="0" borderId="6" xfId="14" applyFont="1" applyFill="1" applyBorder="1" applyAlignment="1" applyProtection="1">
      <alignment horizontal="center" vertical="center" wrapText="1"/>
      <protection locked="0"/>
    </xf>
    <xf numFmtId="9" fontId="3" fillId="0" borderId="29" xfId="1" applyFont="1" applyBorder="1"/>
    <xf numFmtId="9" fontId="3" fillId="70" borderId="38" xfId="1" applyFont="1" applyFill="1" applyBorder="1"/>
    <xf numFmtId="167" fontId="3" fillId="0" borderId="29" xfId="0" applyNumberFormat="1" applyFont="1" applyBorder="1" applyAlignment="1"/>
    <xf numFmtId="0" fontId="3" fillId="70" borderId="38" xfId="0" applyFont="1" applyFill="1" applyBorder="1"/>
    <xf numFmtId="167" fontId="5" fillId="70" borderId="39" xfId="0" applyNumberFormat="1" applyFont="1" applyFill="1" applyBorder="1" applyAlignment="1">
      <alignment horizontal="center" vertical="center"/>
    </xf>
    <xf numFmtId="0" fontId="7" fillId="0" borderId="24" xfId="0" applyFont="1" applyFill="1" applyBorder="1" applyAlignment="1">
      <alignment horizontal="right" vertical="center" wrapText="1"/>
    </xf>
    <xf numFmtId="0" fontId="6" fillId="0" borderId="28" xfId="0" applyFont="1" applyFill="1" applyBorder="1" applyAlignment="1">
      <alignment vertical="center" wrapText="1"/>
    </xf>
    <xf numFmtId="169" fontId="24" fillId="2" borderId="0" xfId="21" applyBorder="1"/>
    <xf numFmtId="169" fontId="24" fillId="2" borderId="69" xfId="21" applyBorder="1"/>
    <xf numFmtId="0" fontId="3" fillId="0" borderId="16" xfId="0" applyFont="1" applyFill="1" applyBorder="1" applyAlignment="1">
      <alignment vertical="center"/>
    </xf>
    <xf numFmtId="0" fontId="3" fillId="0" borderId="6" xfId="0" applyFont="1" applyFill="1" applyBorder="1" applyAlignment="1">
      <alignment vertical="center"/>
    </xf>
    <xf numFmtId="0" fontId="5" fillId="0" borderId="6" xfId="0" applyFont="1" applyFill="1" applyBorder="1" applyAlignment="1">
      <alignment vertical="center"/>
    </xf>
    <xf numFmtId="0" fontId="3" fillId="0" borderId="28" xfId="0" applyFont="1" applyFill="1" applyBorder="1" applyAlignment="1">
      <alignment vertical="center"/>
    </xf>
    <xf numFmtId="0" fontId="3" fillId="0" borderId="32" xfId="0" applyFont="1" applyFill="1" applyBorder="1" applyAlignment="1">
      <alignment vertical="center"/>
    </xf>
    <xf numFmtId="0" fontId="3" fillId="0" borderId="72" xfId="0" applyFont="1" applyFill="1" applyBorder="1" applyAlignment="1">
      <alignment vertical="center"/>
    </xf>
    <xf numFmtId="0" fontId="3" fillId="0" borderId="24" xfId="0" applyFont="1" applyFill="1" applyBorder="1" applyAlignment="1">
      <alignment horizontal="center" vertical="center"/>
    </xf>
    <xf numFmtId="0" fontId="3" fillId="0" borderId="75" xfId="0" applyFont="1" applyFill="1" applyBorder="1" applyAlignment="1">
      <alignment horizontal="center" vertical="center"/>
    </xf>
    <xf numFmtId="0" fontId="3" fillId="0" borderId="77" xfId="0" applyFont="1" applyFill="1" applyBorder="1" applyAlignment="1">
      <alignment horizontal="center" vertical="center"/>
    </xf>
    <xf numFmtId="169" fontId="24" fillId="2" borderId="7" xfId="21" applyBorder="1"/>
    <xf numFmtId="169" fontId="24" fillId="2" borderId="55" xfId="21" applyBorder="1"/>
    <xf numFmtId="169" fontId="24" fillId="2" borderId="59" xfId="21" applyBorder="1"/>
    <xf numFmtId="169" fontId="24" fillId="2" borderId="41" xfId="21" applyBorder="1"/>
    <xf numFmtId="0" fontId="3" fillId="69" borderId="53" xfId="0" applyFont="1" applyFill="1" applyBorder="1" applyAlignment="1">
      <alignment horizontal="center" vertical="center"/>
    </xf>
    <xf numFmtId="0" fontId="3" fillId="69" borderId="0" xfId="0" applyFont="1" applyFill="1" applyBorder="1" applyAlignment="1">
      <alignment vertical="center"/>
    </xf>
    <xf numFmtId="0" fontId="3" fillId="0" borderId="57" xfId="0" applyFont="1" applyFill="1" applyBorder="1" applyAlignment="1">
      <alignment horizontal="center" vertical="center"/>
    </xf>
    <xf numFmtId="0" fontId="3" fillId="69" borderId="8" xfId="0" applyFont="1" applyFill="1" applyBorder="1" applyAlignment="1">
      <alignment vertical="center"/>
    </xf>
    <xf numFmtId="0" fontId="12" fillId="69" borderId="79" xfId="0" applyFont="1" applyFill="1" applyBorder="1" applyAlignment="1">
      <alignment horizontal="left"/>
    </xf>
    <xf numFmtId="0" fontId="12" fillId="69" borderId="80" xfId="0" applyFont="1" applyFill="1" applyBorder="1" applyAlignment="1">
      <alignment horizontal="left"/>
    </xf>
    <xf numFmtId="0" fontId="3" fillId="0" borderId="0" xfId="0" applyFont="1"/>
    <xf numFmtId="0" fontId="3" fillId="0" borderId="0" xfId="0" applyFont="1" applyFill="1"/>
    <xf numFmtId="0" fontId="3" fillId="0" borderId="6"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5" fillId="69" borderId="81" xfId="0" applyFont="1" applyFill="1" applyBorder="1" applyAlignment="1">
      <alignment vertical="center"/>
    </xf>
    <xf numFmtId="0" fontId="3" fillId="69" borderId="27" xfId="0" applyFont="1" applyFill="1" applyBorder="1" applyAlignment="1">
      <alignment vertical="center"/>
    </xf>
    <xf numFmtId="0" fontId="3" fillId="0" borderId="25" xfId="0" applyFont="1" applyFill="1" applyBorder="1" applyAlignment="1">
      <alignment horizontal="center" vertical="center"/>
    </xf>
    <xf numFmtId="0" fontId="5" fillId="0" borderId="39" xfId="0" applyFont="1" applyFill="1" applyBorder="1" applyAlignment="1">
      <alignment vertical="center"/>
    </xf>
    <xf numFmtId="169" fontId="24" fillId="2" borderId="30" xfId="21" applyBorder="1"/>
    <xf numFmtId="0" fontId="3" fillId="0" borderId="16" xfId="0" applyFont="1" applyFill="1" applyBorder="1" applyAlignment="1">
      <alignment horizontal="center" vertical="center" wrapText="1"/>
    </xf>
    <xf numFmtId="0" fontId="3" fillId="0" borderId="74" xfId="0" applyFont="1" applyFill="1" applyBorder="1" applyAlignment="1">
      <alignment horizontal="center" vertical="center" wrapText="1"/>
    </xf>
    <xf numFmtId="0" fontId="6" fillId="0" borderId="24" xfId="12" applyFont="1" applyFill="1" applyBorder="1" applyAlignment="1" applyProtection="1">
      <alignment vertical="center"/>
    </xf>
    <xf numFmtId="0" fontId="6" fillId="0" borderId="28" xfId="12" applyFont="1" applyFill="1" applyBorder="1" applyAlignment="1" applyProtection="1">
      <alignment vertical="center"/>
    </xf>
    <xf numFmtId="0" fontId="13" fillId="0" borderId="37" xfId="12" applyFont="1" applyFill="1" applyBorder="1" applyAlignment="1" applyProtection="1">
      <alignment horizontal="center" vertical="center"/>
    </xf>
    <xf numFmtId="0" fontId="0" fillId="0" borderId="25" xfId="0" applyBorder="1"/>
    <xf numFmtId="0" fontId="0" fillId="0" borderId="25" xfId="0" applyBorder="1" applyAlignment="1">
      <alignment horizontal="center"/>
    </xf>
    <xf numFmtId="0" fontId="3" fillId="0" borderId="58" xfId="0" applyFont="1" applyBorder="1" applyAlignment="1">
      <alignment vertical="center" wrapText="1"/>
    </xf>
    <xf numFmtId="167" fontId="3" fillId="0" borderId="6" xfId="0" applyNumberFormat="1" applyFont="1" applyBorder="1" applyAlignment="1">
      <alignment horizontal="center" vertical="center"/>
    </xf>
    <xf numFmtId="167" fontId="3" fillId="0" borderId="29" xfId="0" applyNumberFormat="1" applyFont="1" applyBorder="1" applyAlignment="1">
      <alignment horizontal="center" vertical="center"/>
    </xf>
    <xf numFmtId="167" fontId="12" fillId="0" borderId="6" xfId="0" applyNumberFormat="1" applyFont="1" applyBorder="1" applyAlignment="1">
      <alignment horizontal="center" vertical="center"/>
    </xf>
    <xf numFmtId="0" fontId="12" fillId="0" borderId="58" xfId="0" applyFont="1" applyBorder="1" applyAlignment="1">
      <alignment vertical="center" wrapText="1"/>
    </xf>
    <xf numFmtId="0" fontId="0" fillId="0" borderId="26" xfId="0" applyBorder="1"/>
    <xf numFmtId="0" fontId="5" fillId="70" borderId="59" xfId="0" applyFont="1" applyFill="1" applyBorder="1" applyAlignment="1">
      <alignment vertical="center" wrapText="1"/>
    </xf>
    <xf numFmtId="167" fontId="5" fillId="70" borderId="38" xfId="0" applyNumberFormat="1" applyFont="1" applyFill="1" applyBorder="1" applyAlignment="1">
      <alignment horizontal="center" vertical="center"/>
    </xf>
    <xf numFmtId="0" fontId="6" fillId="0" borderId="0" xfId="0" applyFont="1" applyFill="1" applyAlignment="1">
      <alignment wrapText="1"/>
    </xf>
    <xf numFmtId="0" fontId="5" fillId="70" borderId="28" xfId="0" applyFont="1" applyFill="1" applyBorder="1" applyAlignment="1">
      <alignment horizontal="center" vertical="center" wrapText="1"/>
    </xf>
    <xf numFmtId="0" fontId="5" fillId="70" borderId="37" xfId="0" applyFont="1" applyFill="1" applyBorder="1" applyAlignment="1">
      <alignment horizontal="center" vertical="center" wrapText="1"/>
    </xf>
    <xf numFmtId="0" fontId="5" fillId="70" borderId="25" xfId="0" applyFont="1" applyFill="1" applyBorder="1" applyAlignment="1">
      <alignment horizontal="left" vertical="center" wrapText="1"/>
    </xf>
    <xf numFmtId="0" fontId="5" fillId="70" borderId="6" xfId="0" applyFont="1" applyFill="1" applyBorder="1" applyAlignment="1">
      <alignment horizontal="left" vertical="center" wrapText="1"/>
    </xf>
    <xf numFmtId="0" fontId="5" fillId="70" borderId="29" xfId="0" applyFont="1" applyFill="1" applyBorder="1" applyAlignment="1">
      <alignment horizontal="left" vertical="center" wrapText="1"/>
    </xf>
    <xf numFmtId="0" fontId="3" fillId="0" borderId="25" xfId="0" applyFont="1" applyFill="1" applyBorder="1" applyAlignment="1">
      <alignment horizontal="right" vertical="center" wrapText="1"/>
    </xf>
    <xf numFmtId="0" fontId="3" fillId="0" borderId="6" xfId="0" applyFont="1" applyFill="1" applyBorder="1" applyAlignment="1">
      <alignment horizontal="left" vertical="center" wrapText="1"/>
    </xf>
    <xf numFmtId="0" fontId="3" fillId="0" borderId="25" xfId="0" applyFont="1" applyFill="1" applyBorder="1" applyAlignment="1">
      <alignment horizontal="right" vertical="center" wrapText="1"/>
    </xf>
    <xf numFmtId="0" fontId="3" fillId="0" borderId="6" xfId="0" applyFont="1" applyFill="1" applyBorder="1" applyAlignment="1">
      <alignment horizontal="left" vertical="center" wrapText="1"/>
    </xf>
    <xf numFmtId="0" fontId="5" fillId="0" borderId="25" xfId="0" applyFont="1" applyFill="1" applyBorder="1" applyAlignment="1">
      <alignment horizontal="left" vertical="center" wrapText="1"/>
    </xf>
    <xf numFmtId="0" fontId="5" fillId="0" borderId="0" xfId="21410" applyFont="1" applyFill="1" applyAlignment="1" applyProtection="1">
      <alignment horizontal="left" vertical="center"/>
      <protection locked="0"/>
    </xf>
    <xf numFmtId="0" fontId="3" fillId="0" borderId="0" xfId="0"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left" vertical="center"/>
    </xf>
    <xf numFmtId="49" fontId="13" fillId="0" borderId="26" xfId="7" applyNumberFormat="1" applyFont="1" applyFill="1" applyBorder="1" applyAlignment="1" applyProtection="1">
      <alignment horizontal="left" vertical="center"/>
      <protection locked="0"/>
    </xf>
    <xf numFmtId="0" fontId="6" fillId="0" borderId="39" xfId="10" applyFont="1" applyFill="1" applyBorder="1" applyAlignment="1" applyProtection="1">
      <alignment horizontal="left" vertical="center" wrapText="1"/>
      <protection locked="0"/>
    </xf>
    <xf numFmtId="0" fontId="18" fillId="0" borderId="25" xfId="0" applyFont="1" applyBorder="1" applyAlignment="1">
      <alignment horizontal="center" vertical="center" wrapText="1"/>
    </xf>
    <xf numFmtId="3" fontId="19" fillId="70" borderId="6" xfId="0" applyNumberFormat="1" applyFont="1" applyFill="1" applyBorder="1" applyAlignment="1">
      <alignment vertical="center" wrapText="1"/>
    </xf>
    <xf numFmtId="3" fontId="19" fillId="70" borderId="29" xfId="0" applyNumberFormat="1" applyFont="1" applyFill="1" applyBorder="1" applyAlignment="1">
      <alignment vertical="center" wrapText="1"/>
    </xf>
    <xf numFmtId="14" fontId="6" fillId="69" borderId="6" xfId="9" quotePrefix="1" applyNumberFormat="1" applyFont="1" applyFill="1" applyBorder="1" applyAlignment="1" applyProtection="1">
      <alignment horizontal="left" vertical="center" wrapText="1" indent="2"/>
      <protection locked="0"/>
    </xf>
    <xf numFmtId="3" fontId="19" fillId="0" borderId="6" xfId="0" applyNumberFormat="1" applyFont="1" applyBorder="1" applyAlignment="1">
      <alignment vertical="center" wrapText="1"/>
    </xf>
    <xf numFmtId="14" fontId="6" fillId="69" borderId="6" xfId="9" quotePrefix="1" applyNumberFormat="1" applyFont="1" applyFill="1" applyBorder="1" applyAlignment="1" applyProtection="1">
      <alignment horizontal="left" vertical="center" wrapText="1" indent="3"/>
      <protection locked="0"/>
    </xf>
    <xf numFmtId="3" fontId="19" fillId="0" borderId="6" xfId="0" applyNumberFormat="1" applyFont="1" applyFill="1" applyBorder="1" applyAlignment="1">
      <alignment vertical="center" wrapText="1"/>
    </xf>
    <xf numFmtId="0" fontId="9" fillId="0" borderId="6" xfId="18" applyFill="1" applyBorder="1" applyAlignment="1" applyProtection="1"/>
    <xf numFmtId="49" fontId="3" fillId="0" borderId="25" xfId="0" applyNumberFormat="1" applyFont="1" applyFill="1" applyBorder="1" applyAlignment="1">
      <alignment horizontal="right" vertical="center" wrapText="1"/>
    </xf>
    <xf numFmtId="0" fontId="6" fillId="69" borderId="6" xfId="20961" applyFont="1" applyFill="1" applyBorder="1" applyAlignment="1" applyProtection="1"/>
    <xf numFmtId="0" fontId="96" fillId="0" borderId="6" xfId="20961" applyFont="1" applyFill="1" applyBorder="1" applyAlignment="1" applyProtection="1">
      <alignment horizontal="center" vertical="center"/>
    </xf>
    <xf numFmtId="0" fontId="3" fillId="0" borderId="6" xfId="0" applyFont="1" applyBorder="1"/>
    <xf numFmtId="0" fontId="9" fillId="0" borderId="6" xfId="18" applyFill="1" applyBorder="1" applyAlignment="1" applyProtection="1">
      <alignment horizontal="left" vertical="center" wrapText="1"/>
    </xf>
    <xf numFmtId="49" fontId="3" fillId="0" borderId="6" xfId="0" applyNumberFormat="1" applyFont="1" applyFill="1" applyBorder="1" applyAlignment="1">
      <alignment horizontal="right" vertical="center" wrapText="1"/>
    </xf>
    <xf numFmtId="0" fontId="9" fillId="0" borderId="6" xfId="18" applyFill="1" applyBorder="1" applyAlignment="1" applyProtection="1">
      <alignment horizontal="left" vertical="center"/>
    </xf>
    <xf numFmtId="0" fontId="9" fillId="0" borderId="6" xfId="18" applyBorder="1" applyAlignment="1" applyProtection="1"/>
    <xf numFmtId="0" fontId="3" fillId="0" borderId="6" xfId="0" applyFont="1" applyFill="1" applyBorder="1"/>
    <xf numFmtId="0" fontId="18" fillId="0" borderId="25" xfId="0" applyFont="1" applyFill="1" applyBorder="1" applyAlignment="1">
      <alignment horizontal="center" vertical="center" wrapText="1"/>
    </xf>
    <xf numFmtId="0" fontId="99" fillId="73" borderId="12" xfId="21412" applyFont="1" applyFill="1" applyBorder="1" applyAlignment="1" applyProtection="1">
      <alignment vertical="center" wrapText="1"/>
      <protection locked="0"/>
    </xf>
    <xf numFmtId="0" fontId="100" fillId="62" borderId="32" xfId="21412" applyFont="1" applyFill="1" applyBorder="1" applyAlignment="1" applyProtection="1">
      <alignment horizontal="center" vertical="center"/>
      <protection locked="0"/>
    </xf>
    <xf numFmtId="0" fontId="99" fillId="74" borderId="6" xfId="21412" applyFont="1" applyFill="1" applyBorder="1" applyAlignment="1" applyProtection="1">
      <alignment horizontal="center" vertical="center"/>
      <protection locked="0"/>
    </xf>
    <xf numFmtId="0" fontId="99" fillId="73" borderId="12" xfId="21412" applyFont="1" applyFill="1" applyBorder="1" applyAlignment="1" applyProtection="1">
      <alignment vertical="center"/>
      <protection locked="0"/>
    </xf>
    <xf numFmtId="0" fontId="101" fillId="62" borderId="32" xfId="21412" applyFont="1" applyFill="1" applyBorder="1" applyAlignment="1" applyProtection="1">
      <alignment horizontal="center" vertical="center"/>
      <protection locked="0"/>
    </xf>
    <xf numFmtId="0" fontId="101" fillId="69" borderId="32" xfId="21412" applyFont="1" applyFill="1" applyBorder="1" applyAlignment="1" applyProtection="1">
      <alignment horizontal="center" vertical="center"/>
      <protection locked="0"/>
    </xf>
    <xf numFmtId="0" fontId="101" fillId="0" borderId="32" xfId="21412" applyFont="1" applyFill="1" applyBorder="1" applyAlignment="1" applyProtection="1">
      <alignment horizontal="center" vertical="center"/>
      <protection locked="0"/>
    </xf>
    <xf numFmtId="0" fontId="102" fillId="74" borderId="6" xfId="21412" applyFont="1" applyFill="1" applyBorder="1" applyAlignment="1" applyProtection="1">
      <alignment horizontal="center" vertical="center"/>
      <protection locked="0"/>
    </xf>
    <xf numFmtId="0" fontId="99" fillId="73" borderId="12" xfId="21412" applyFont="1" applyFill="1" applyBorder="1" applyAlignment="1" applyProtection="1">
      <alignment horizontal="center" vertical="center"/>
      <protection locked="0"/>
    </xf>
    <xf numFmtId="0" fontId="59" fillId="73" borderId="12" xfId="21412" applyFont="1" applyFill="1" applyBorder="1" applyAlignment="1" applyProtection="1">
      <alignment vertical="center"/>
      <protection locked="0"/>
    </xf>
    <xf numFmtId="0" fontId="101" fillId="62" borderId="6" xfId="21412" applyFont="1" applyFill="1" applyBorder="1" applyAlignment="1" applyProtection="1">
      <alignment horizontal="center" vertical="center"/>
      <protection locked="0"/>
    </xf>
    <xf numFmtId="0" fontId="33" fillId="62" borderId="6" xfId="21412" applyFont="1" applyFill="1" applyBorder="1" applyAlignment="1" applyProtection="1">
      <alignment horizontal="center" vertical="center"/>
      <protection locked="0"/>
    </xf>
    <xf numFmtId="0" fontId="59" fillId="73" borderId="58" xfId="21412" applyFont="1" applyFill="1" applyBorder="1" applyAlignment="1" applyProtection="1">
      <alignment vertical="center"/>
      <protection locked="0"/>
    </xf>
    <xf numFmtId="0" fontId="100" fillId="0" borderId="58" xfId="21412" applyFont="1" applyFill="1" applyBorder="1" applyAlignment="1" applyProtection="1">
      <alignment horizontal="left" vertical="center" wrapText="1"/>
      <protection locked="0"/>
    </xf>
    <xf numFmtId="164" fontId="100" fillId="0" borderId="6" xfId="949" applyNumberFormat="1" applyFont="1" applyFill="1" applyBorder="1" applyAlignment="1" applyProtection="1">
      <alignment horizontal="right" vertical="center"/>
      <protection locked="0"/>
    </xf>
    <xf numFmtId="0" fontId="99" fillId="74" borderId="58" xfId="21412" applyFont="1" applyFill="1" applyBorder="1" applyAlignment="1" applyProtection="1">
      <alignment vertical="top" wrapText="1"/>
      <protection locked="0"/>
    </xf>
    <xf numFmtId="164" fontId="100" fillId="74" borderId="6" xfId="949" applyNumberFormat="1" applyFont="1" applyFill="1" applyBorder="1" applyAlignment="1" applyProtection="1">
      <alignment horizontal="right" vertical="center"/>
    </xf>
    <xf numFmtId="164" fontId="59" fillId="73" borderId="58" xfId="949" applyNumberFormat="1" applyFont="1" applyFill="1" applyBorder="1" applyAlignment="1" applyProtection="1">
      <alignment horizontal="right" vertical="center"/>
      <protection locked="0"/>
    </xf>
    <xf numFmtId="0" fontId="100" fillId="62" borderId="58" xfId="21412" applyFont="1" applyFill="1" applyBorder="1" applyAlignment="1" applyProtection="1">
      <alignment vertical="center" wrapText="1"/>
      <protection locked="0"/>
    </xf>
    <xf numFmtId="0" fontId="100" fillId="62" borderId="58" xfId="21412" applyFont="1" applyFill="1" applyBorder="1" applyAlignment="1" applyProtection="1">
      <alignment horizontal="left" vertical="center" wrapText="1"/>
      <protection locked="0"/>
    </xf>
    <xf numFmtId="0" fontId="100" fillId="0" borderId="58" xfId="21412" applyFont="1" applyFill="1" applyBorder="1" applyAlignment="1" applyProtection="1">
      <alignment vertical="center" wrapText="1"/>
      <protection locked="0"/>
    </xf>
    <xf numFmtId="0" fontId="100" fillId="69" borderId="58" xfId="21412" applyFont="1" applyFill="1" applyBorder="1" applyAlignment="1" applyProtection="1">
      <alignment horizontal="left" vertical="center" wrapText="1"/>
      <protection locked="0"/>
    </xf>
    <xf numFmtId="0" fontId="99" fillId="74" borderId="58" xfId="21412" applyFont="1" applyFill="1" applyBorder="1" applyAlignment="1" applyProtection="1">
      <alignment vertical="center" wrapText="1"/>
      <protection locked="0"/>
    </xf>
    <xf numFmtId="164" fontId="99" fillId="73" borderId="58" xfId="949" applyNumberFormat="1" applyFont="1" applyFill="1" applyBorder="1" applyAlignment="1" applyProtection="1">
      <alignment horizontal="right" vertical="center"/>
      <protection locked="0"/>
    </xf>
    <xf numFmtId="164" fontId="100" fillId="69" borderId="6" xfId="949" applyNumberFormat="1" applyFont="1" applyFill="1" applyBorder="1" applyAlignment="1" applyProtection="1">
      <alignment horizontal="right" vertical="center"/>
      <protection locked="0"/>
    </xf>
    <xf numFmtId="10" fontId="6" fillId="0" borderId="6" xfId="1" applyNumberFormat="1" applyFont="1" applyFill="1" applyBorder="1" applyAlignment="1">
      <alignment horizontal="left" vertical="center" wrapText="1"/>
    </xf>
    <xf numFmtId="10" fontId="3" fillId="0" borderId="6" xfId="1" applyNumberFormat="1" applyFont="1" applyFill="1" applyBorder="1" applyAlignment="1">
      <alignment horizontal="left" vertical="center" wrapText="1"/>
    </xf>
    <xf numFmtId="10" fontId="5" fillId="70" borderId="6" xfId="0" applyNumberFormat="1" applyFont="1" applyFill="1" applyBorder="1" applyAlignment="1">
      <alignment horizontal="left" vertical="center" wrapText="1"/>
    </xf>
    <xf numFmtId="10" fontId="3" fillId="0" borderId="6" xfId="1" applyNumberFormat="1" applyFont="1" applyFill="1" applyBorder="1" applyAlignment="1">
      <alignment horizontal="left" vertical="center" wrapText="1"/>
    </xf>
    <xf numFmtId="10" fontId="5" fillId="70" borderId="6" xfId="1" applyNumberFormat="1" applyFont="1" applyFill="1" applyBorder="1" applyAlignment="1">
      <alignment horizontal="left" vertical="center" wrapText="1"/>
    </xf>
    <xf numFmtId="10" fontId="5" fillId="70" borderId="6" xfId="0" applyNumberFormat="1" applyFont="1" applyFill="1" applyBorder="1" applyAlignment="1">
      <alignment horizontal="center" vertical="center" wrapText="1"/>
    </xf>
    <xf numFmtId="10" fontId="6" fillId="0" borderId="39" xfId="1" applyNumberFormat="1" applyFont="1" applyFill="1" applyBorder="1" applyAlignment="1" applyProtection="1">
      <alignment horizontal="left" vertical="center"/>
    </xf>
    <xf numFmtId="43" fontId="6" fillId="0" borderId="0" xfId="2" applyFont="1"/>
    <xf numFmtId="0" fontId="98" fillId="0" borderId="0" xfId="0" applyFont="1" applyAlignment="1">
      <alignment wrapText="1"/>
    </xf>
    <xf numFmtId="0" fontId="8" fillId="0" borderId="68" xfId="0" applyFont="1" applyBorder="1" applyAlignment="1">
      <alignment horizontal="center" wrapText="1"/>
    </xf>
    <xf numFmtId="0" fontId="7" fillId="0" borderId="25" xfId="0" applyFont="1" applyBorder="1" applyAlignment="1">
      <alignment horizontal="right" vertical="center" wrapText="1"/>
    </xf>
    <xf numFmtId="0" fontId="7" fillId="0" borderId="25" xfId="0" applyFont="1" applyFill="1" applyBorder="1" applyAlignment="1">
      <alignment horizontal="right" vertical="center" wrapText="1"/>
    </xf>
    <xf numFmtId="0" fontId="6" fillId="0" borderId="6" xfId="0" applyFont="1" applyFill="1" applyBorder="1" applyAlignment="1">
      <alignment vertical="center" wrapText="1"/>
    </xf>
    <xf numFmtId="0" fontId="3" fillId="0" borderId="6" xfId="0" applyFont="1" applyBorder="1" applyAlignment="1">
      <alignment vertical="center" wrapText="1"/>
    </xf>
    <xf numFmtId="0" fontId="3" fillId="0" borderId="6" xfId="0" applyFont="1" applyFill="1" applyBorder="1" applyAlignment="1">
      <alignment horizontal="left" vertical="center" wrapText="1" indent="2"/>
    </xf>
    <xf numFmtId="0" fontId="3" fillId="0" borderId="6" xfId="0" applyFont="1" applyFill="1" applyBorder="1" applyAlignment="1">
      <alignment vertical="center" wrapText="1"/>
    </xf>
    <xf numFmtId="3" fontId="19" fillId="70" borderId="12" xfId="0" applyNumberFormat="1" applyFont="1" applyFill="1" applyBorder="1" applyAlignment="1">
      <alignment vertical="center" wrapText="1"/>
    </xf>
    <xf numFmtId="3" fontId="19" fillId="70" borderId="27" xfId="0" applyNumberFormat="1" applyFont="1" applyFill="1" applyBorder="1" applyAlignment="1">
      <alignment vertical="center" wrapText="1"/>
    </xf>
    <xf numFmtId="3" fontId="19" fillId="0" borderId="12" xfId="0" applyNumberFormat="1" applyFont="1" applyBorder="1" applyAlignment="1">
      <alignment vertical="center" wrapText="1"/>
    </xf>
    <xf numFmtId="3" fontId="19" fillId="0" borderId="27" xfId="0" applyNumberFormat="1" applyFont="1" applyBorder="1" applyAlignment="1">
      <alignment vertical="center" wrapText="1"/>
    </xf>
    <xf numFmtId="3" fontId="19" fillId="0" borderId="27" xfId="0" applyNumberFormat="1" applyFont="1" applyFill="1" applyBorder="1" applyAlignment="1">
      <alignment vertical="center" wrapText="1"/>
    </xf>
    <xf numFmtId="3" fontId="19" fillId="70" borderId="30" xfId="0" applyNumberFormat="1" applyFont="1" applyFill="1" applyBorder="1" applyAlignment="1">
      <alignment vertical="center" wrapText="1"/>
    </xf>
    <xf numFmtId="3" fontId="19" fillId="70" borderId="82" xfId="0" applyNumberFormat="1" applyFont="1" applyFill="1" applyBorder="1" applyAlignment="1">
      <alignment vertical="center" wrapText="1"/>
    </xf>
    <xf numFmtId="0" fontId="5" fillId="0" borderId="39" xfId="0" applyFont="1" applyBorder="1" applyAlignment="1">
      <alignment vertical="center" wrapText="1"/>
    </xf>
    <xf numFmtId="0" fontId="3" fillId="0" borderId="29" xfId="0" applyFont="1" applyBorder="1" applyAlignment="1"/>
    <xf numFmtId="0" fontId="7" fillId="0" borderId="29" xfId="0" applyFont="1" applyBorder="1" applyAlignment="1"/>
    <xf numFmtId="0" fontId="8" fillId="0" borderId="37" xfId="0" applyFont="1" applyBorder="1" applyAlignment="1">
      <alignment horizontal="center"/>
    </xf>
    <xf numFmtId="0" fontId="8" fillId="0" borderId="29" xfId="0" applyFont="1" applyBorder="1" applyAlignment="1">
      <alignment horizontal="center" vertical="center" wrapText="1"/>
    </xf>
    <xf numFmtId="14" fontId="6" fillId="0" borderId="0" xfId="0" applyNumberFormat="1" applyFont="1"/>
    <xf numFmtId="0" fontId="1" fillId="0" borderId="28" xfId="0" applyNumberFormat="1" applyFont="1" applyFill="1" applyBorder="1" applyAlignment="1">
      <alignment horizontal="left" vertical="center" wrapText="1" indent="1"/>
    </xf>
    <xf numFmtId="0" fontId="1" fillId="0" borderId="37" xfId="0" applyNumberFormat="1" applyFont="1" applyFill="1" applyBorder="1" applyAlignment="1">
      <alignment horizontal="left" vertical="center" wrapText="1" indent="1"/>
    </xf>
    <xf numFmtId="0" fontId="7" fillId="0" borderId="2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4" fillId="0" borderId="6" xfId="0" applyFont="1" applyFill="1" applyBorder="1" applyAlignment="1">
      <alignment horizontal="left" vertical="center" wrapText="1"/>
    </xf>
    <xf numFmtId="192" fontId="6" fillId="0" borderId="6" xfId="0" applyNumberFormat="1" applyFont="1" applyFill="1" applyBorder="1" applyAlignment="1" applyProtection="1">
      <alignment vertical="center" wrapText="1"/>
      <protection locked="0"/>
    </xf>
    <xf numFmtId="192" fontId="3" fillId="0" borderId="6" xfId="0" applyNumberFormat="1" applyFont="1" applyFill="1" applyBorder="1" applyAlignment="1" applyProtection="1">
      <alignment vertical="center" wrapText="1"/>
      <protection locked="0"/>
    </xf>
    <xf numFmtId="192" fontId="3" fillId="0" borderId="29" xfId="0" applyNumberFormat="1" applyFont="1" applyFill="1" applyBorder="1" applyAlignment="1" applyProtection="1">
      <alignment vertical="center" wrapText="1"/>
      <protection locked="0"/>
    </xf>
    <xf numFmtId="192" fontId="6" fillId="0" borderId="6" xfId="0" applyNumberFormat="1" applyFont="1" applyFill="1" applyBorder="1" applyAlignment="1" applyProtection="1">
      <alignment horizontal="right" vertical="center" wrapText="1"/>
      <protection locked="0"/>
    </xf>
    <xf numFmtId="0" fontId="6" fillId="0" borderId="6" xfId="0" applyFont="1" applyBorder="1" applyAlignment="1">
      <alignment vertical="center" wrapText="1"/>
    </xf>
    <xf numFmtId="0" fontId="7" fillId="72" borderId="25" xfId="0" applyFont="1" applyFill="1" applyBorder="1" applyAlignment="1">
      <alignment horizontal="right" vertical="center"/>
    </xf>
    <xf numFmtId="0" fontId="7" fillId="72" borderId="6" xfId="0" applyFont="1" applyFill="1" applyBorder="1" applyAlignment="1">
      <alignment vertical="center"/>
    </xf>
    <xf numFmtId="192" fontId="7" fillId="72" borderId="6" xfId="0" applyNumberFormat="1" applyFont="1" applyFill="1" applyBorder="1" applyAlignment="1" applyProtection="1">
      <alignment vertical="center"/>
      <protection locked="0"/>
    </xf>
    <xf numFmtId="192" fontId="15" fillId="72" borderId="6" xfId="0" applyNumberFormat="1" applyFont="1" applyFill="1" applyBorder="1" applyAlignment="1" applyProtection="1">
      <alignment vertical="center"/>
      <protection locked="0"/>
    </xf>
    <xf numFmtId="192" fontId="15" fillId="72" borderId="29" xfId="0" applyNumberFormat="1" applyFont="1" applyFill="1" applyBorder="1" applyAlignment="1" applyProtection="1">
      <alignment vertical="center"/>
      <protection locked="0"/>
    </xf>
    <xf numFmtId="192" fontId="7" fillId="72" borderId="29" xfId="0" applyNumberFormat="1" applyFont="1" applyFill="1" applyBorder="1" applyAlignment="1" applyProtection="1">
      <alignment vertical="center"/>
      <protection locked="0"/>
    </xf>
    <xf numFmtId="0" fontId="13" fillId="0" borderId="25" xfId="0" applyFont="1" applyFill="1" applyBorder="1" applyAlignment="1">
      <alignment horizontal="center" vertical="center" wrapText="1"/>
    </xf>
    <xf numFmtId="14" fontId="3" fillId="0" borderId="0" xfId="0" applyNumberFormat="1" applyFont="1"/>
    <xf numFmtId="0" fontId="5" fillId="0" borderId="0" xfId="0" applyFont="1" applyAlignment="1">
      <alignment horizontal="center" wrapText="1"/>
    </xf>
    <xf numFmtId="0" fontId="3" fillId="69" borderId="40" xfId="0" applyFont="1" applyFill="1" applyBorder="1"/>
    <xf numFmtId="0" fontId="3" fillId="69" borderId="83" xfId="0" applyFont="1" applyFill="1" applyBorder="1" applyAlignment="1">
      <alignment wrapText="1"/>
    </xf>
    <xf numFmtId="0" fontId="3" fillId="69" borderId="84" xfId="0" applyFont="1" applyFill="1" applyBorder="1"/>
    <xf numFmtId="0" fontId="5" fillId="69" borderId="85" xfId="0" applyFont="1" applyFill="1" applyBorder="1" applyAlignment="1">
      <alignment horizontal="center" wrapText="1"/>
    </xf>
    <xf numFmtId="0" fontId="3" fillId="0" borderId="6" xfId="0" applyFont="1" applyFill="1" applyBorder="1" applyAlignment="1">
      <alignment horizontal="center"/>
    </xf>
    <xf numFmtId="0" fontId="3" fillId="0" borderId="6" xfId="0" applyFont="1" applyBorder="1" applyAlignment="1">
      <alignment horizontal="center"/>
    </xf>
    <xf numFmtId="0" fontId="3" fillId="69" borderId="53" xfId="0" applyFont="1" applyFill="1" applyBorder="1"/>
    <xf numFmtId="0" fontId="5" fillId="69" borderId="0" xfId="0" applyFont="1" applyFill="1" applyBorder="1" applyAlignment="1">
      <alignment horizontal="center" wrapText="1"/>
    </xf>
    <xf numFmtId="0" fontId="3" fillId="69" borderId="0" xfId="0" applyFont="1" applyFill="1" applyBorder="1" applyAlignment="1">
      <alignment horizontal="center"/>
    </xf>
    <xf numFmtId="0" fontId="3" fillId="69" borderId="69" xfId="0" applyFont="1" applyFill="1" applyBorder="1" applyAlignment="1">
      <alignment horizontal="center" vertical="center" wrapText="1"/>
    </xf>
    <xf numFmtId="0" fontId="3" fillId="0" borderId="25" xfId="0" applyFont="1" applyBorder="1"/>
    <xf numFmtId="0" fontId="3" fillId="0" borderId="6" xfId="0" applyFont="1" applyBorder="1" applyAlignment="1">
      <alignment wrapText="1"/>
    </xf>
    <xf numFmtId="164" fontId="3" fillId="0" borderId="6" xfId="2" applyNumberFormat="1" applyFont="1" applyBorder="1"/>
    <xf numFmtId="164" fontId="3" fillId="0" borderId="29" xfId="2" applyNumberFormat="1" applyFont="1" applyBorder="1"/>
    <xf numFmtId="0" fontId="12" fillId="0" borderId="6" xfId="0" applyFont="1" applyBorder="1" applyAlignment="1">
      <alignment horizontal="left" wrapText="1" indent="2"/>
    </xf>
    <xf numFmtId="169" fontId="24" fillId="2" borderId="6" xfId="21" applyBorder="1"/>
    <xf numFmtId="164" fontId="3" fillId="0" borderId="6" xfId="2" applyNumberFormat="1" applyFont="1" applyBorder="1" applyAlignment="1">
      <alignment vertical="center"/>
    </xf>
    <xf numFmtId="0" fontId="5" fillId="0" borderId="25" xfId="0" applyFont="1" applyBorder="1"/>
    <xf numFmtId="0" fontId="5" fillId="0" borderId="6" xfId="0" applyFont="1" applyBorder="1" applyAlignment="1">
      <alignment wrapText="1"/>
    </xf>
    <xf numFmtId="164" fontId="5" fillId="0" borderId="29" xfId="2" applyNumberFormat="1" applyFont="1" applyBorder="1"/>
    <xf numFmtId="0" fontId="2" fillId="69" borderId="53" xfId="0" applyFont="1" applyFill="1" applyBorder="1" applyAlignment="1">
      <alignment horizontal="left"/>
    </xf>
    <xf numFmtId="164" fontId="3" fillId="69" borderId="0" xfId="2" applyNumberFormat="1" applyFont="1" applyFill="1" applyBorder="1"/>
    <xf numFmtId="164" fontId="3" fillId="69" borderId="0" xfId="2" applyNumberFormat="1" applyFont="1" applyFill="1" applyBorder="1" applyAlignment="1">
      <alignment vertical="center"/>
    </xf>
    <xf numFmtId="164" fontId="3" fillId="69" borderId="69" xfId="2" applyNumberFormat="1" applyFont="1" applyFill="1" applyBorder="1"/>
    <xf numFmtId="164" fontId="3" fillId="0" borderId="6" xfId="2" applyNumberFormat="1" applyFont="1" applyFill="1" applyBorder="1"/>
    <xf numFmtId="164" fontId="3" fillId="0" borderId="6" xfId="2" applyNumberFormat="1" applyFont="1" applyFill="1" applyBorder="1" applyAlignment="1">
      <alignment vertical="center"/>
    </xf>
    <xf numFmtId="0" fontId="12" fillId="0" borderId="6" xfId="0" applyFont="1" applyBorder="1" applyAlignment="1">
      <alignment horizontal="left" wrapText="1" indent="4"/>
    </xf>
    <xf numFmtId="0" fontId="3" fillId="69" borderId="0" xfId="0" applyFont="1" applyFill="1" applyBorder="1" applyAlignment="1">
      <alignment wrapText="1"/>
    </xf>
    <xf numFmtId="0" fontId="3" fillId="69" borderId="0" xfId="0" applyFont="1" applyFill="1" applyBorder="1"/>
    <xf numFmtId="0" fontId="3" fillId="69" borderId="69" xfId="0" applyFont="1" applyFill="1" applyBorder="1"/>
    <xf numFmtId="0" fontId="5" fillId="0" borderId="26" xfId="0" applyFont="1" applyBorder="1"/>
    <xf numFmtId="0" fontId="5" fillId="0" borderId="39" xfId="0" applyFont="1" applyBorder="1" applyAlignment="1">
      <alignment wrapText="1"/>
    </xf>
    <xf numFmtId="169" fontId="24" fillId="2" borderId="59" xfId="21" applyBorder="1"/>
    <xf numFmtId="10" fontId="5" fillId="0" borderId="38" xfId="1" applyNumberFormat="1" applyFont="1" applyBorder="1"/>
    <xf numFmtId="0" fontId="7" fillId="72" borderId="75" xfId="0" applyFont="1" applyFill="1" applyBorder="1" applyAlignment="1">
      <alignment horizontal="right" vertical="center"/>
    </xf>
    <xf numFmtId="0" fontId="7" fillId="72" borderId="32" xfId="0" applyFont="1" applyFill="1" applyBorder="1" applyAlignment="1">
      <alignment vertical="center"/>
    </xf>
    <xf numFmtId="192" fontId="15" fillId="72" borderId="32" xfId="0" applyNumberFormat="1" applyFont="1" applyFill="1" applyBorder="1" applyAlignment="1" applyProtection="1">
      <alignment vertical="center"/>
      <protection locked="0"/>
    </xf>
    <xf numFmtId="192" fontId="15" fillId="72" borderId="76" xfId="0" applyNumberFormat="1" applyFont="1" applyFill="1" applyBorder="1" applyAlignment="1" applyProtection="1">
      <alignment vertical="center"/>
      <protection locked="0"/>
    </xf>
    <xf numFmtId="0" fontId="7" fillId="0" borderId="6" xfId="0" applyFont="1" applyFill="1" applyBorder="1" applyAlignment="1">
      <alignment horizontal="left" vertical="center" wrapText="1"/>
    </xf>
    <xf numFmtId="0" fontId="5" fillId="69" borderId="0" xfId="0" applyFont="1" applyFill="1" applyBorder="1" applyAlignment="1">
      <alignment horizontal="center"/>
    </xf>
    <xf numFmtId="0" fontId="103" fillId="0" borderId="0" xfId="12" applyFont="1" applyFill="1" applyBorder="1" applyProtection="1"/>
    <xf numFmtId="0" fontId="104" fillId="0" borderId="0" xfId="0" applyFont="1"/>
    <xf numFmtId="0" fontId="103" fillId="0" borderId="0" xfId="12" applyFont="1" applyFill="1" applyBorder="1" applyAlignment="1" applyProtection="1"/>
    <xf numFmtId="0" fontId="105" fillId="0" borderId="0" xfId="12" applyFont="1" applyFill="1" applyBorder="1" applyAlignment="1" applyProtection="1"/>
    <xf numFmtId="14" fontId="104" fillId="0" borderId="0" xfId="0" applyNumberFormat="1" applyFont="1"/>
    <xf numFmtId="0" fontId="107" fillId="0" borderId="6" xfId="0" applyFont="1" applyBorder="1" applyAlignment="1">
      <alignment horizontal="center" vertical="center" wrapText="1"/>
    </xf>
    <xf numFmtId="49" fontId="108" fillId="69" borderId="6" xfId="7" applyNumberFormat="1" applyFont="1" applyFill="1" applyBorder="1" applyAlignment="1" applyProtection="1">
      <alignment horizontal="right" vertical="center"/>
      <protection locked="0"/>
    </xf>
    <xf numFmtId="0" fontId="108" fillId="69" borderId="6" xfId="14" applyFont="1" applyFill="1" applyBorder="1" applyAlignment="1" applyProtection="1">
      <alignment horizontal="left" vertical="center" wrapText="1"/>
      <protection locked="0"/>
    </xf>
    <xf numFmtId="0" fontId="107" fillId="0" borderId="6" xfId="0" applyFont="1" applyBorder="1"/>
    <xf numFmtId="0" fontId="108" fillId="0" borderId="6" xfId="14" applyFont="1" applyFill="1" applyBorder="1" applyAlignment="1" applyProtection="1">
      <alignment horizontal="left" vertical="center" wrapText="1"/>
      <protection locked="0"/>
    </xf>
    <xf numFmtId="49" fontId="108" fillId="0" borderId="6" xfId="7" applyNumberFormat="1" applyFont="1" applyFill="1" applyBorder="1" applyAlignment="1" applyProtection="1">
      <alignment horizontal="right" vertical="center"/>
      <protection locked="0"/>
    </xf>
    <xf numFmtId="49" fontId="109" fillId="0" borderId="6" xfId="7" applyNumberFormat="1" applyFont="1" applyFill="1" applyBorder="1" applyAlignment="1" applyProtection="1">
      <alignment horizontal="right" vertical="center"/>
      <protection locked="0"/>
    </xf>
    <xf numFmtId="0" fontId="104" fillId="0" borderId="0" xfId="0" applyFont="1" applyAlignment="1">
      <alignment wrapText="1"/>
    </xf>
    <xf numFmtId="0" fontId="104" fillId="0" borderId="6" xfId="0" applyFont="1" applyBorder="1" applyAlignment="1">
      <alignment horizontal="center" vertical="center"/>
    </xf>
    <xf numFmtId="0" fontId="104" fillId="0" borderId="6" xfId="0" applyFont="1" applyBorder="1" applyAlignment="1">
      <alignment horizontal="center" vertical="center" wrapText="1"/>
    </xf>
    <xf numFmtId="49" fontId="108" fillId="69" borderId="6" xfId="7" applyNumberFormat="1" applyFont="1" applyFill="1" applyBorder="1" applyAlignment="1" applyProtection="1">
      <alignment horizontal="right" vertical="center" wrapText="1"/>
      <protection locked="0"/>
    </xf>
    <xf numFmtId="0" fontId="104" fillId="0" borderId="6" xfId="0" applyFont="1" applyBorder="1"/>
    <xf numFmtId="0" fontId="104" fillId="0" borderId="6" xfId="0" applyFont="1" applyFill="1" applyBorder="1"/>
    <xf numFmtId="49" fontId="108" fillId="0" borderId="6" xfId="7" applyNumberFormat="1" applyFont="1" applyFill="1" applyBorder="1" applyAlignment="1" applyProtection="1">
      <alignment horizontal="right" vertical="center" wrapText="1"/>
      <protection locked="0"/>
    </xf>
    <xf numFmtId="49" fontId="109" fillId="0" borderId="6" xfId="7" applyNumberFormat="1" applyFont="1" applyFill="1" applyBorder="1" applyAlignment="1" applyProtection="1">
      <alignment horizontal="right" vertical="center" wrapText="1"/>
      <protection locked="0"/>
    </xf>
    <xf numFmtId="0" fontId="107" fillId="0" borderId="0" xfId="0" applyFont="1"/>
    <xf numFmtId="0" fontId="104" fillId="0" borderId="6" xfId="0" applyFont="1" applyBorder="1" applyAlignment="1">
      <alignment wrapText="1"/>
    </xf>
    <xf numFmtId="0" fontId="104" fillId="0" borderId="6" xfId="0" applyFont="1" applyBorder="1" applyAlignment="1">
      <alignment horizontal="left" indent="8"/>
    </xf>
    <xf numFmtId="0" fontId="104" fillId="0" borderId="0" xfId="0" applyFont="1" applyFill="1"/>
    <xf numFmtId="0" fontId="103" fillId="0" borderId="6" xfId="0" applyNumberFormat="1" applyFont="1" applyFill="1" applyBorder="1" applyAlignment="1">
      <alignment horizontal="left" vertical="center" wrapText="1"/>
    </xf>
    <xf numFmtId="0" fontId="104" fillId="0" borderId="0" xfId="0" applyFont="1" applyBorder="1"/>
    <xf numFmtId="0" fontId="107" fillId="0" borderId="6" xfId="0" applyFont="1" applyFill="1" applyBorder="1"/>
    <xf numFmtId="0" fontId="104" fillId="0" borderId="0" xfId="0" applyFont="1" applyBorder="1" applyAlignment="1">
      <alignment horizontal="left"/>
    </xf>
    <xf numFmtId="0" fontId="107" fillId="0" borderId="0" xfId="0" applyFont="1" applyBorder="1"/>
    <xf numFmtId="0" fontId="104" fillId="0" borderId="0" xfId="0" applyFont="1" applyFill="1" applyBorder="1"/>
    <xf numFmtId="0" fontId="107" fillId="0" borderId="6" xfId="0" applyFont="1" applyFill="1" applyBorder="1" applyAlignment="1">
      <alignment horizontal="center" vertical="center" wrapText="1"/>
    </xf>
    <xf numFmtId="0" fontId="106" fillId="0" borderId="6" xfId="0" applyFont="1" applyFill="1" applyBorder="1" applyAlignment="1">
      <alignment horizontal="left" indent="1"/>
    </xf>
    <xf numFmtId="0" fontId="106" fillId="0" borderId="6" xfId="0" applyFont="1" applyFill="1" applyBorder="1" applyAlignment="1">
      <alignment horizontal="left" wrapText="1" indent="1"/>
    </xf>
    <xf numFmtId="0" fontId="103" fillId="0" borderId="6" xfId="0" applyFont="1" applyFill="1" applyBorder="1" applyAlignment="1">
      <alignment horizontal="left" indent="1"/>
    </xf>
    <xf numFmtId="0" fontId="103" fillId="0" borderId="6" xfId="0" applyNumberFormat="1" applyFont="1" applyFill="1" applyBorder="1" applyAlignment="1">
      <alignment horizontal="left" indent="1"/>
    </xf>
    <xf numFmtId="0" fontId="103" fillId="0" borderId="6" xfId="0" applyFont="1" applyFill="1" applyBorder="1" applyAlignment="1">
      <alignment horizontal="left" wrapText="1" indent="2"/>
    </xf>
    <xf numFmtId="0" fontId="106" fillId="0" borderId="6" xfId="0" applyFont="1" applyFill="1" applyBorder="1" applyAlignment="1">
      <alignment horizontal="left" vertical="center" indent="1"/>
    </xf>
    <xf numFmtId="0" fontId="104" fillId="75" borderId="6" xfId="0" applyFont="1" applyFill="1" applyBorder="1"/>
    <xf numFmtId="0" fontId="104" fillId="0" borderId="6" xfId="0" applyFont="1" applyFill="1" applyBorder="1" applyAlignment="1">
      <alignment horizontal="left" wrapText="1"/>
    </xf>
    <xf numFmtId="0" fontId="104" fillId="0" borderId="6" xfId="0" applyFont="1" applyFill="1" applyBorder="1" applyAlignment="1">
      <alignment horizontal="left" wrapText="1" indent="2"/>
    </xf>
    <xf numFmtId="0" fontId="107" fillId="0" borderId="16" xfId="0" applyFont="1" applyBorder="1"/>
    <xf numFmtId="0" fontId="104" fillId="0" borderId="0" xfId="0" applyFont="1" applyBorder="1" applyAlignment="1">
      <alignment horizontal="center" vertical="center"/>
    </xf>
    <xf numFmtId="0" fontId="104" fillId="0" borderId="0" xfId="0" applyFont="1" applyFill="1" applyBorder="1" applyAlignment="1">
      <alignment horizontal="center" vertical="center" wrapText="1"/>
    </xf>
    <xf numFmtId="0" fontId="104" fillId="0" borderId="0" xfId="0" applyFont="1" applyBorder="1" applyAlignment="1">
      <alignment horizontal="center" vertical="center" wrapText="1"/>
    </xf>
    <xf numFmtId="0" fontId="104" fillId="0" borderId="16" xfId="0" applyFont="1" applyBorder="1" applyAlignment="1">
      <alignment wrapText="1"/>
    </xf>
    <xf numFmtId="0" fontId="104" fillId="0" borderId="16" xfId="0" applyFont="1" applyBorder="1" applyAlignment="1">
      <alignment horizontal="center" vertical="center" wrapText="1"/>
    </xf>
    <xf numFmtId="49" fontId="104" fillId="0" borderId="6" xfId="0" applyNumberFormat="1" applyFont="1" applyBorder="1" applyAlignment="1">
      <alignment horizontal="center" vertical="center" wrapText="1"/>
    </xf>
    <xf numFmtId="0" fontId="104" fillId="0" borderId="6" xfId="0" applyFont="1" applyBorder="1" applyAlignment="1">
      <alignment horizontal="center"/>
    </xf>
    <xf numFmtId="0" fontId="104" fillId="0" borderId="6" xfId="0" applyFont="1" applyBorder="1" applyAlignment="1">
      <alignment horizontal="left" indent="1"/>
    </xf>
    <xf numFmtId="0" fontId="104" fillId="0" borderId="16" xfId="0" applyFont="1" applyBorder="1"/>
    <xf numFmtId="0" fontId="104" fillId="0" borderId="6" xfId="0" applyFont="1" applyBorder="1" applyAlignment="1">
      <alignment horizontal="left" indent="2"/>
    </xf>
    <xf numFmtId="49" fontId="104" fillId="0" borderId="6" xfId="0" applyNumberFormat="1" applyFont="1" applyBorder="1" applyAlignment="1">
      <alignment horizontal="left" indent="3"/>
    </xf>
    <xf numFmtId="49" fontId="104" fillId="0" borderId="6" xfId="0" applyNumberFormat="1" applyFont="1" applyFill="1" applyBorder="1" applyAlignment="1">
      <alignment horizontal="left" indent="3"/>
    </xf>
    <xf numFmtId="49" fontId="104" fillId="0" borderId="6" xfId="0" applyNumberFormat="1" applyFont="1" applyBorder="1" applyAlignment="1">
      <alignment horizontal="left" indent="1"/>
    </xf>
    <xf numFmtId="49" fontId="104" fillId="0" borderId="6" xfId="0" applyNumberFormat="1" applyFont="1" applyFill="1" applyBorder="1" applyAlignment="1">
      <alignment horizontal="left" indent="1"/>
    </xf>
    <xf numFmtId="0" fontId="104" fillId="0" borderId="6" xfId="0" applyNumberFormat="1" applyFont="1" applyBorder="1" applyAlignment="1">
      <alignment horizontal="left" indent="1"/>
    </xf>
    <xf numFmtId="0" fontId="104" fillId="77" borderId="6" xfId="0" applyFont="1" applyFill="1" applyBorder="1"/>
    <xf numFmtId="49" fontId="104" fillId="0" borderId="6" xfId="0" applyNumberFormat="1" applyFont="1" applyBorder="1" applyAlignment="1">
      <alignment horizontal="left" wrapText="1" indent="2"/>
    </xf>
    <xf numFmtId="49" fontId="104" fillId="0" borderId="6" xfId="0" applyNumberFormat="1" applyFont="1" applyFill="1" applyBorder="1" applyAlignment="1">
      <alignment horizontal="left" vertical="top" wrapText="1" indent="2"/>
    </xf>
    <xf numFmtId="49" fontId="104" fillId="0" borderId="6" xfId="0" applyNumberFormat="1" applyFont="1" applyFill="1" applyBorder="1" applyAlignment="1">
      <alignment horizontal="left" wrapText="1" indent="3"/>
    </xf>
    <xf numFmtId="49" fontId="104" fillId="0" borderId="6" xfId="0" applyNumberFormat="1" applyFont="1" applyFill="1" applyBorder="1" applyAlignment="1">
      <alignment horizontal="left" wrapText="1" indent="2"/>
    </xf>
    <xf numFmtId="0" fontId="104" fillId="0" borderId="6" xfId="0" applyNumberFormat="1" applyFont="1" applyFill="1" applyBorder="1" applyAlignment="1">
      <alignment horizontal="left" wrapText="1" indent="1"/>
    </xf>
    <xf numFmtId="0" fontId="106" fillId="0" borderId="86" xfId="0" applyNumberFormat="1" applyFont="1" applyFill="1" applyBorder="1" applyAlignment="1">
      <alignment horizontal="left" vertical="center" wrapText="1"/>
    </xf>
    <xf numFmtId="0" fontId="104" fillId="0" borderId="32" xfId="0" applyFont="1" applyFill="1" applyBorder="1" applyAlignment="1">
      <alignment horizontal="center" vertical="center" wrapText="1"/>
    </xf>
    <xf numFmtId="0" fontId="104" fillId="0" borderId="16" xfId="0" applyFont="1" applyFill="1" applyBorder="1" applyAlignment="1">
      <alignment horizontal="center" vertical="center" wrapText="1"/>
    </xf>
    <xf numFmtId="0" fontId="106" fillId="0" borderId="6" xfId="0" applyNumberFormat="1" applyFont="1" applyFill="1" applyBorder="1" applyAlignment="1">
      <alignment horizontal="left" vertical="center" wrapText="1"/>
    </xf>
    <xf numFmtId="0" fontId="104" fillId="0" borderId="0" xfId="0" applyFont="1" applyAlignment="1">
      <alignment horizontal="center" vertical="center"/>
    </xf>
    <xf numFmtId="0" fontId="98" fillId="0" borderId="0" xfId="0" applyFont="1"/>
    <xf numFmtId="0" fontId="98" fillId="0" borderId="0" xfId="0" applyFont="1" applyAlignment="1">
      <alignment horizontal="center" vertical="center"/>
    </xf>
    <xf numFmtId="0" fontId="104" fillId="0" borderId="6" xfId="0" applyFont="1" applyFill="1" applyBorder="1" applyAlignment="1">
      <alignment horizontal="left" indent="1"/>
    </xf>
    <xf numFmtId="0" fontId="9" fillId="0" borderId="6" xfId="18" applyFill="1" applyBorder="1" applyAlignment="1" applyProtection="1">
      <alignment wrapText="1"/>
    </xf>
    <xf numFmtId="49" fontId="104" fillId="0" borderId="6" xfId="0" applyNumberFormat="1" applyFont="1" applyFill="1" applyBorder="1" applyAlignment="1">
      <alignment horizontal="left" wrapText="1" indent="1"/>
    </xf>
    <xf numFmtId="0" fontId="107" fillId="0" borderId="6" xfId="0" applyFont="1" applyFill="1" applyBorder="1" applyAlignment="1">
      <alignment horizontal="center" vertical="center" wrapText="1"/>
    </xf>
    <xf numFmtId="0" fontId="104" fillId="0" borderId="0" xfId="0" applyFont="1" applyFill="1" applyBorder="1" applyAlignment="1">
      <alignment horizontal="center" vertical="center" wrapText="1"/>
    </xf>
    <xf numFmtId="0" fontId="104" fillId="0" borderId="0" xfId="0" applyFont="1" applyFill="1" applyAlignment="1">
      <alignment horizontal="left" vertical="top" wrapText="1"/>
    </xf>
    <xf numFmtId="0" fontId="110" fillId="0" borderId="6" xfId="14" applyFont="1" applyFill="1" applyBorder="1" applyAlignment="1" applyProtection="1">
      <alignment horizontal="left" vertical="center" wrapText="1"/>
      <protection locked="0"/>
    </xf>
    <xf numFmtId="0" fontId="104" fillId="0" borderId="6" xfId="0" applyFont="1" applyFill="1" applyBorder="1" applyAlignment="1">
      <alignment horizontal="center" vertical="center" wrapText="1"/>
    </xf>
    <xf numFmtId="0" fontId="104" fillId="0" borderId="0" xfId="0" applyFont="1" applyFill="1" applyBorder="1" applyAlignment="1">
      <alignment horizontal="center" vertical="center"/>
    </xf>
    <xf numFmtId="0" fontId="104" fillId="0" borderId="16" xfId="0" applyFont="1" applyFill="1" applyBorder="1"/>
    <xf numFmtId="49" fontId="104" fillId="0" borderId="6" xfId="0" applyNumberFormat="1" applyFont="1" applyFill="1" applyBorder="1" applyAlignment="1">
      <alignment horizontal="center" vertical="center" wrapText="1"/>
    </xf>
    <xf numFmtId="0" fontId="98" fillId="0" borderId="6" xfId="0" applyFont="1" applyBorder="1" applyAlignment="1">
      <alignment horizontal="left" indent="2"/>
    </xf>
    <xf numFmtId="0" fontId="113" fillId="0" borderId="87" xfId="0" applyNumberFormat="1" applyFont="1" applyFill="1" applyBorder="1" applyAlignment="1">
      <alignment vertical="center" wrapText="1" readingOrder="1"/>
    </xf>
    <xf numFmtId="0" fontId="113" fillId="0" borderId="88" xfId="0" applyNumberFormat="1" applyFont="1" applyFill="1" applyBorder="1" applyAlignment="1">
      <alignment vertical="center" wrapText="1" readingOrder="1"/>
    </xf>
    <xf numFmtId="0" fontId="113" fillId="0" borderId="88" xfId="0" applyNumberFormat="1" applyFont="1" applyFill="1" applyBorder="1" applyAlignment="1">
      <alignment horizontal="left" vertical="center" wrapText="1" indent="1" readingOrder="1"/>
    </xf>
    <xf numFmtId="0" fontId="98" fillId="0" borderId="32" xfId="0" applyFont="1" applyBorder="1" applyAlignment="1">
      <alignment horizontal="left" indent="2"/>
    </xf>
    <xf numFmtId="0" fontId="113" fillId="0" borderId="89" xfId="0" applyNumberFormat="1" applyFont="1" applyFill="1" applyBorder="1" applyAlignment="1">
      <alignment vertical="center" wrapText="1" readingOrder="1"/>
    </xf>
    <xf numFmtId="0" fontId="98" fillId="0" borderId="6" xfId="0" applyFont="1" applyFill="1" applyBorder="1" applyAlignment="1">
      <alignment horizontal="left" indent="2"/>
    </xf>
    <xf numFmtId="0" fontId="114" fillId="0" borderId="6" xfId="0" applyNumberFormat="1" applyFont="1" applyFill="1" applyBorder="1" applyAlignment="1">
      <alignment vertical="center" wrapText="1" readingOrder="1"/>
    </xf>
    <xf numFmtId="0" fontId="0" fillId="0" borderId="16" xfId="0" applyBorder="1"/>
    <xf numFmtId="0" fontId="98" fillId="0" borderId="6" xfId="0" applyFont="1" applyBorder="1" applyAlignment="1">
      <alignment horizontal="left" indent="3"/>
    </xf>
    <xf numFmtId="0" fontId="8" fillId="0" borderId="12" xfId="0" applyFont="1" applyBorder="1" applyAlignment="1">
      <alignment horizontal="center" vertical="center" wrapText="1"/>
    </xf>
    <xf numFmtId="165" fontId="7" fillId="72" borderId="6" xfId="1" applyNumberFormat="1" applyFont="1" applyFill="1" applyBorder="1" applyAlignment="1" applyProtection="1">
      <alignment vertical="center"/>
      <protection locked="0"/>
    </xf>
    <xf numFmtId="165" fontId="24" fillId="2" borderId="0" xfId="1" applyNumberFormat="1" applyFont="1" applyFill="1" applyBorder="1"/>
    <xf numFmtId="165" fontId="24" fillId="2" borderId="69" xfId="1" applyNumberFormat="1" applyFont="1" applyFill="1" applyBorder="1"/>
    <xf numFmtId="165" fontId="15" fillId="72" borderId="6" xfId="1" applyNumberFormat="1" applyFont="1" applyFill="1" applyBorder="1" applyAlignment="1" applyProtection="1">
      <alignment vertical="center"/>
      <protection locked="0"/>
    </xf>
    <xf numFmtId="165" fontId="15" fillId="72" borderId="29" xfId="1" applyNumberFormat="1" applyFont="1" applyFill="1" applyBorder="1" applyAlignment="1" applyProtection="1">
      <alignment vertical="center"/>
      <protection locked="0"/>
    </xf>
    <xf numFmtId="165" fontId="7" fillId="72" borderId="29" xfId="1" applyNumberFormat="1" applyFont="1" applyFill="1" applyBorder="1" applyAlignment="1" applyProtection="1">
      <alignment vertical="center"/>
      <protection locked="0"/>
    </xf>
    <xf numFmtId="165" fontId="15" fillId="72" borderId="39" xfId="1" applyNumberFormat="1" applyFont="1" applyFill="1" applyBorder="1" applyAlignment="1" applyProtection="1">
      <alignment vertical="center"/>
      <protection locked="0"/>
    </xf>
    <xf numFmtId="165" fontId="15" fillId="72" borderId="38" xfId="1" applyNumberFormat="1" applyFont="1" applyFill="1" applyBorder="1" applyAlignment="1" applyProtection="1">
      <alignment vertical="center"/>
      <protection locked="0"/>
    </xf>
    <xf numFmtId="192" fontId="3" fillId="0" borderId="0" xfId="0" applyNumberFormat="1" applyFont="1"/>
    <xf numFmtId="164" fontId="7" fillId="0" borderId="6" xfId="2" applyNumberFormat="1" applyFont="1" applyFill="1" applyBorder="1" applyAlignment="1" applyProtection="1">
      <alignment horizontal="right"/>
    </xf>
    <xf numFmtId="164" fontId="7" fillId="70" borderId="6" xfId="2" applyNumberFormat="1" applyFont="1" applyFill="1" applyBorder="1" applyAlignment="1" applyProtection="1">
      <alignment horizontal="right"/>
    </xf>
    <xf numFmtId="164" fontId="7" fillId="0" borderId="6" xfId="2" applyNumberFormat="1" applyFont="1" applyFill="1" applyBorder="1" applyAlignment="1" applyProtection="1">
      <alignment horizontal="right"/>
      <protection locked="0"/>
    </xf>
    <xf numFmtId="164" fontId="7" fillId="70" borderId="39" xfId="2" applyNumberFormat="1" applyFont="1" applyFill="1" applyBorder="1" applyAlignment="1" applyProtection="1">
      <alignment horizontal="right"/>
    </xf>
    <xf numFmtId="164" fontId="6" fillId="0" borderId="6" xfId="2" applyNumberFormat="1" applyFont="1" applyFill="1" applyBorder="1" applyAlignment="1" applyProtection="1">
      <alignment horizontal="right"/>
      <protection locked="0"/>
    </xf>
    <xf numFmtId="164" fontId="6" fillId="70" borderId="6" xfId="2" applyNumberFormat="1" applyFont="1" applyFill="1" applyBorder="1" applyAlignment="1">
      <alignment horizontal="right"/>
    </xf>
    <xf numFmtId="164" fontId="13" fillId="0" borderId="6" xfId="2" applyNumberFormat="1" applyFont="1" applyFill="1" applyBorder="1" applyAlignment="1">
      <alignment horizontal="center"/>
    </xf>
    <xf numFmtId="164" fontId="6" fillId="70" borderId="6" xfId="2" applyNumberFormat="1" applyFont="1" applyFill="1" applyBorder="1" applyAlignment="1" applyProtection="1">
      <alignment horizontal="right"/>
    </xf>
    <xf numFmtId="164" fontId="6" fillId="0" borderId="6" xfId="2" applyNumberFormat="1" applyFont="1" applyFill="1" applyBorder="1" applyAlignment="1" applyProtection="1">
      <alignment horizontal="left" indent="1"/>
      <protection locked="0"/>
    </xf>
    <xf numFmtId="164" fontId="7" fillId="70" borderId="6" xfId="2" applyNumberFormat="1" applyFont="1" applyFill="1" applyBorder="1" applyAlignment="1" applyProtection="1"/>
    <xf numFmtId="164" fontId="6" fillId="0" borderId="6" xfId="2" applyNumberFormat="1" applyFont="1" applyFill="1" applyBorder="1" applyAlignment="1" applyProtection="1">
      <alignment horizontal="right" vertical="center"/>
      <protection locked="0"/>
    </xf>
    <xf numFmtId="164" fontId="6" fillId="70" borderId="39" xfId="2" applyNumberFormat="1" applyFont="1" applyFill="1" applyBorder="1" applyAlignment="1">
      <alignment horizontal="right"/>
    </xf>
    <xf numFmtId="3" fontId="10" fillId="0" borderId="0" xfId="0" applyNumberFormat="1" applyFont="1"/>
    <xf numFmtId="192" fontId="0" fillId="0" borderId="0" xfId="0" applyNumberFormat="1"/>
    <xf numFmtId="164" fontId="0" fillId="70" borderId="37" xfId="2" applyNumberFormat="1" applyFont="1" applyFill="1" applyBorder="1" applyAlignment="1">
      <alignment horizontal="center" vertical="center"/>
    </xf>
    <xf numFmtId="164" fontId="0" fillId="0" borderId="29" xfId="2" applyNumberFormat="1" applyFont="1" applyBorder="1" applyAlignment="1"/>
    <xf numFmtId="164" fontId="0" fillId="0" borderId="29" xfId="2" applyNumberFormat="1" applyFont="1" applyBorder="1" applyAlignment="1">
      <alignment wrapText="1"/>
    </xf>
    <xf numFmtId="164" fontId="0" fillId="70" borderId="29" xfId="2" applyNumberFormat="1" applyFont="1" applyFill="1" applyBorder="1" applyAlignment="1">
      <alignment horizontal="center" vertical="center" wrapText="1"/>
    </xf>
    <xf numFmtId="164" fontId="0" fillId="0" borderId="29" xfId="2" applyNumberFormat="1" applyFont="1" applyFill="1" applyBorder="1" applyAlignment="1">
      <alignment wrapText="1"/>
    </xf>
    <xf numFmtId="164" fontId="0" fillId="70" borderId="38" xfId="2" applyNumberFormat="1" applyFont="1" applyFill="1" applyBorder="1" applyAlignment="1">
      <alignment horizontal="center" vertical="center" wrapText="1"/>
    </xf>
    <xf numFmtId="38" fontId="0" fillId="0" borderId="29" xfId="2" applyNumberFormat="1" applyFont="1" applyBorder="1" applyAlignment="1">
      <alignment wrapText="1"/>
    </xf>
    <xf numFmtId="164" fontId="6" fillId="70" borderId="29" xfId="2" applyNumberFormat="1" applyFont="1" applyFill="1" applyBorder="1" applyAlignment="1" applyProtection="1">
      <alignment vertical="top"/>
    </xf>
    <xf numFmtId="164" fontId="6" fillId="69" borderId="29" xfId="2" applyNumberFormat="1" applyFont="1" applyFill="1" applyBorder="1" applyAlignment="1" applyProtection="1">
      <alignment vertical="top"/>
      <protection locked="0"/>
    </xf>
    <xf numFmtId="164" fontId="6" fillId="70" borderId="29" xfId="2" applyNumberFormat="1" applyFont="1" applyFill="1" applyBorder="1" applyAlignment="1" applyProtection="1">
      <alignment vertical="top" wrapText="1"/>
    </xf>
    <xf numFmtId="164" fontId="6" fillId="69" borderId="29" xfId="2" applyNumberFormat="1" applyFont="1" applyFill="1" applyBorder="1" applyAlignment="1" applyProtection="1">
      <alignment vertical="top" wrapText="1"/>
      <protection locked="0"/>
    </xf>
    <xf numFmtId="164" fontId="6" fillId="70" borderId="29" xfId="2" applyNumberFormat="1" applyFont="1" applyFill="1" applyBorder="1" applyAlignment="1" applyProtection="1">
      <alignment vertical="top" wrapText="1"/>
      <protection locked="0"/>
    </xf>
    <xf numFmtId="164" fontId="6" fillId="70" borderId="38" xfId="2" applyNumberFormat="1" applyFont="1" applyFill="1" applyBorder="1" applyAlignment="1" applyProtection="1">
      <alignment vertical="top" wrapText="1"/>
    </xf>
    <xf numFmtId="164" fontId="0" fillId="0" borderId="0" xfId="0" applyNumberFormat="1"/>
    <xf numFmtId="164" fontId="3" fillId="0" borderId="29" xfId="2" applyNumberFormat="1" applyFont="1" applyFill="1" applyBorder="1" applyAlignment="1">
      <alignment horizontal="right" vertical="center" wrapText="1"/>
    </xf>
    <xf numFmtId="164" fontId="5" fillId="70" borderId="29" xfId="2" applyNumberFormat="1" applyFont="1" applyFill="1" applyBorder="1" applyAlignment="1">
      <alignment horizontal="right" vertical="center" wrapText="1"/>
    </xf>
    <xf numFmtId="164" fontId="5" fillId="70" borderId="29" xfId="2" applyNumberFormat="1" applyFont="1" applyFill="1" applyBorder="1" applyAlignment="1">
      <alignment horizontal="center" vertical="center" wrapText="1"/>
    </xf>
    <xf numFmtId="164" fontId="6" fillId="0" borderId="38" xfId="2" applyNumberFormat="1" applyFont="1" applyFill="1" applyBorder="1" applyAlignment="1" applyProtection="1">
      <alignment horizontal="right" vertical="center"/>
    </xf>
    <xf numFmtId="164" fontId="3" fillId="0" borderId="0" xfId="0" applyNumberFormat="1" applyFont="1" applyFill="1" applyAlignment="1">
      <alignment horizontal="left" vertical="center"/>
    </xf>
    <xf numFmtId="164" fontId="3" fillId="0" borderId="6" xfId="2" applyNumberFormat="1" applyFont="1" applyBorder="1" applyAlignment="1"/>
    <xf numFmtId="164" fontId="3" fillId="0" borderId="12" xfId="2" applyNumberFormat="1" applyFont="1" applyBorder="1" applyAlignment="1"/>
    <xf numFmtId="167" fontId="10" fillId="0" borderId="0" xfId="0" applyNumberFormat="1" applyFont="1" applyAlignment="1"/>
    <xf numFmtId="164" fontId="3" fillId="0" borderId="12" xfId="2" applyNumberFormat="1" applyFont="1" applyBorder="1"/>
    <xf numFmtId="164" fontId="3" fillId="0" borderId="12" xfId="2" applyNumberFormat="1" applyFont="1" applyFill="1" applyBorder="1"/>
    <xf numFmtId="43" fontId="10" fillId="0" borderId="0" xfId="2" applyFont="1"/>
    <xf numFmtId="10" fontId="100" fillId="74" borderId="6" xfId="1" applyNumberFormat="1" applyFont="1" applyFill="1" applyBorder="1" applyAlignment="1" applyProtection="1">
      <alignment horizontal="right" vertical="center"/>
    </xf>
    <xf numFmtId="164" fontId="107" fillId="0" borderId="6" xfId="2" applyNumberFormat="1" applyFont="1" applyBorder="1"/>
    <xf numFmtId="164" fontId="104" fillId="0" borderId="6" xfId="2" applyNumberFormat="1" applyFont="1" applyBorder="1"/>
    <xf numFmtId="164" fontId="104" fillId="0" borderId="6" xfId="2" applyNumberFormat="1" applyFont="1" applyFill="1" applyBorder="1"/>
    <xf numFmtId="164" fontId="116" fillId="0" borderId="6" xfId="2" applyNumberFormat="1" applyFont="1" applyBorder="1"/>
    <xf numFmtId="164" fontId="116" fillId="75" borderId="6" xfId="2" applyNumberFormat="1" applyFont="1" applyFill="1" applyBorder="1"/>
    <xf numFmtId="164" fontId="116" fillId="0" borderId="0" xfId="2" applyNumberFormat="1" applyFont="1"/>
    <xf numFmtId="164" fontId="116" fillId="0" borderId="6" xfId="2" applyNumberFormat="1" applyFont="1" applyFill="1" applyBorder="1"/>
    <xf numFmtId="164" fontId="116" fillId="0" borderId="0" xfId="2" applyNumberFormat="1" applyFont="1" applyFill="1"/>
    <xf numFmtId="164" fontId="104" fillId="0" borderId="0" xfId="0" applyNumberFormat="1" applyFont="1"/>
    <xf numFmtId="166" fontId="104" fillId="0" borderId="0" xfId="0" applyNumberFormat="1" applyFont="1"/>
    <xf numFmtId="43" fontId="104" fillId="0" borderId="0" xfId="0" applyNumberFormat="1" applyFont="1"/>
    <xf numFmtId="164" fontId="103" fillId="70" borderId="6" xfId="2" applyNumberFormat="1" applyFont="1" applyFill="1" applyBorder="1"/>
    <xf numFmtId="164" fontId="107" fillId="0" borderId="6" xfId="2" applyNumberFormat="1" applyFont="1" applyFill="1" applyBorder="1"/>
    <xf numFmtId="164" fontId="104" fillId="0" borderId="0" xfId="2" applyNumberFormat="1" applyFont="1" applyFill="1" applyBorder="1"/>
    <xf numFmtId="164" fontId="104" fillId="0" borderId="6" xfId="2" applyNumberFormat="1" applyFont="1" applyFill="1" applyBorder="1" applyAlignment="1">
      <alignment horizontal="left" indent="1"/>
    </xf>
    <xf numFmtId="164" fontId="104" fillId="76" borderId="6" xfId="2" applyNumberFormat="1" applyFont="1" applyFill="1" applyBorder="1"/>
    <xf numFmtId="164" fontId="107" fillId="0" borderId="16" xfId="2" applyNumberFormat="1" applyFont="1" applyFill="1" applyBorder="1"/>
    <xf numFmtId="164" fontId="104" fillId="0" borderId="16" xfId="2" applyNumberFormat="1" applyFont="1" applyFill="1" applyBorder="1"/>
    <xf numFmtId="164" fontId="107" fillId="0" borderId="6" xfId="0" applyNumberFormat="1" applyFont="1" applyFill="1" applyBorder="1"/>
    <xf numFmtId="164" fontId="104" fillId="0" borderId="6" xfId="2" applyNumberFormat="1" applyFont="1" applyFill="1" applyBorder="1" applyAlignment="1">
      <alignment horizontal="center" vertical="center" wrapText="1"/>
    </xf>
    <xf numFmtId="3" fontId="104" fillId="0" borderId="0" xfId="0" applyNumberFormat="1" applyFont="1" applyBorder="1"/>
    <xf numFmtId="164" fontId="103" fillId="0" borderId="6" xfId="2" applyNumberFormat="1" applyFont="1" applyFill="1" applyBorder="1" applyAlignment="1">
      <alignment horizontal="left" vertical="center" wrapText="1"/>
    </xf>
    <xf numFmtId="164" fontId="104" fillId="0" borderId="6" xfId="2" applyNumberFormat="1" applyFont="1" applyBorder="1" applyAlignment="1"/>
    <xf numFmtId="164" fontId="104" fillId="0" borderId="6" xfId="2" applyNumberFormat="1" applyFont="1" applyBorder="1" applyAlignment="1">
      <alignment horizontal="center" vertical="center" wrapText="1"/>
    </xf>
    <xf numFmtId="164" fontId="104" fillId="0" borderId="6" xfId="2" applyNumberFormat="1" applyFont="1" applyBorder="1" applyAlignment="1">
      <alignment horizontal="center" vertical="center"/>
    </xf>
    <xf numFmtId="164" fontId="106" fillId="0" borderId="6" xfId="2" applyNumberFormat="1" applyFont="1" applyFill="1" applyBorder="1" applyAlignment="1">
      <alignment horizontal="left" vertical="center" wrapText="1"/>
    </xf>
    <xf numFmtId="164" fontId="3" fillId="0" borderId="70" xfId="2" applyNumberFormat="1" applyFont="1" applyFill="1" applyBorder="1" applyAlignment="1">
      <alignment vertical="center"/>
    </xf>
    <xf numFmtId="164" fontId="3" fillId="0" borderId="74" xfId="2" applyNumberFormat="1" applyFont="1" applyFill="1" applyBorder="1" applyAlignment="1">
      <alignment vertical="center"/>
    </xf>
    <xf numFmtId="164" fontId="3" fillId="0" borderId="12" xfId="2" applyNumberFormat="1" applyFont="1" applyFill="1" applyBorder="1" applyAlignment="1">
      <alignment vertical="center"/>
    </xf>
    <xf numFmtId="164" fontId="3" fillId="0" borderId="29" xfId="2" applyNumberFormat="1" applyFont="1" applyFill="1" applyBorder="1" applyAlignment="1">
      <alignment vertical="center"/>
    </xf>
    <xf numFmtId="164" fontId="3" fillId="69" borderId="8" xfId="2" applyNumberFormat="1" applyFont="1" applyFill="1" applyBorder="1" applyAlignment="1">
      <alignment vertical="center"/>
    </xf>
    <xf numFmtId="164" fontId="3" fillId="69" borderId="27" xfId="2" applyNumberFormat="1" applyFont="1" applyFill="1" applyBorder="1" applyAlignment="1">
      <alignment vertical="center"/>
    </xf>
    <xf numFmtId="164" fontId="3" fillId="0" borderId="39" xfId="2" applyNumberFormat="1" applyFont="1" applyFill="1" applyBorder="1" applyAlignment="1">
      <alignment vertical="center"/>
    </xf>
    <xf numFmtId="164" fontId="3" fillId="0" borderId="30" xfId="2" applyNumberFormat="1" applyFont="1" applyFill="1" applyBorder="1" applyAlignment="1">
      <alignment vertical="center"/>
    </xf>
    <xf numFmtId="164" fontId="3" fillId="0" borderId="38" xfId="2" applyNumberFormat="1" applyFont="1" applyFill="1" applyBorder="1" applyAlignment="1">
      <alignment vertical="center"/>
    </xf>
    <xf numFmtId="165" fontId="3" fillId="0" borderId="73" xfId="1" applyNumberFormat="1" applyFont="1" applyFill="1" applyBorder="1" applyAlignment="1">
      <alignment vertical="center"/>
    </xf>
    <xf numFmtId="165" fontId="3" fillId="0" borderId="78" xfId="1" applyNumberFormat="1" applyFont="1" applyFill="1" applyBorder="1" applyAlignment="1">
      <alignment vertical="center"/>
    </xf>
    <xf numFmtId="164" fontId="3" fillId="0" borderId="68" xfId="2" applyNumberFormat="1" applyFont="1" applyFill="1" applyBorder="1" applyAlignment="1">
      <alignment vertical="center"/>
    </xf>
    <xf numFmtId="164" fontId="3" fillId="0" borderId="37" xfId="2" applyNumberFormat="1" applyFont="1" applyFill="1" applyBorder="1" applyAlignment="1">
      <alignment vertical="center"/>
    </xf>
    <xf numFmtId="164" fontId="3" fillId="0" borderId="71" xfId="2" applyNumberFormat="1" applyFont="1" applyFill="1" applyBorder="1" applyAlignment="1">
      <alignment vertical="center"/>
    </xf>
    <xf numFmtId="164" fontId="3" fillId="0" borderId="76" xfId="2" applyNumberFormat="1" applyFont="1" applyFill="1" applyBorder="1" applyAlignment="1">
      <alignment vertical="center"/>
    </xf>
    <xf numFmtId="192" fontId="7" fillId="0" borderId="6" xfId="0" applyNumberFormat="1" applyFont="1" applyFill="1" applyBorder="1" applyAlignment="1" applyProtection="1">
      <alignment vertical="center"/>
      <protection locked="0"/>
    </xf>
    <xf numFmtId="165" fontId="7" fillId="0" borderId="6" xfId="1" applyNumberFormat="1" applyFont="1" applyFill="1" applyBorder="1" applyAlignment="1" applyProtection="1">
      <alignment vertical="center"/>
      <protection locked="0"/>
    </xf>
    <xf numFmtId="192" fontId="7" fillId="0" borderId="32" xfId="0" applyNumberFormat="1" applyFont="1" applyFill="1" applyBorder="1" applyAlignment="1" applyProtection="1">
      <alignment vertical="center"/>
      <protection locked="0"/>
    </xf>
    <xf numFmtId="9" fontId="7" fillId="0" borderId="39" xfId="1" applyFont="1" applyFill="1" applyBorder="1" applyAlignment="1" applyProtection="1">
      <alignment vertical="center"/>
      <protection locked="0"/>
    </xf>
    <xf numFmtId="10" fontId="3" fillId="0" borderId="6" xfId="1" applyNumberFormat="1" applyFont="1" applyFill="1" applyBorder="1" applyAlignment="1" applyProtection="1">
      <alignment horizontal="right" vertical="center" wrapText="1"/>
      <protection locked="0"/>
    </xf>
    <xf numFmtId="10" fontId="3" fillId="0" borderId="6" xfId="1" applyNumberFormat="1" applyFont="1" applyBorder="1" applyAlignment="1" applyProtection="1">
      <alignment vertical="center" wrapText="1"/>
      <protection locked="0"/>
    </xf>
    <xf numFmtId="10" fontId="3" fillId="0" borderId="29" xfId="1" applyNumberFormat="1" applyFont="1" applyBorder="1" applyAlignment="1" applyProtection="1">
      <alignment vertical="center" wrapText="1"/>
      <protection locked="0"/>
    </xf>
    <xf numFmtId="10" fontId="7" fillId="72" borderId="6" xfId="1" applyNumberFormat="1" applyFont="1" applyFill="1" applyBorder="1" applyAlignment="1" applyProtection="1">
      <alignment vertical="center"/>
      <protection locked="0"/>
    </xf>
    <xf numFmtId="10" fontId="15" fillId="72" borderId="6" xfId="1" applyNumberFormat="1" applyFont="1" applyFill="1" applyBorder="1" applyAlignment="1" applyProtection="1">
      <alignment vertical="center"/>
      <protection locked="0"/>
    </xf>
    <xf numFmtId="10" fontId="15" fillId="72" borderId="29" xfId="1" applyNumberFormat="1" applyFont="1" applyFill="1" applyBorder="1" applyAlignment="1" applyProtection="1">
      <alignment vertical="center"/>
      <protection locked="0"/>
    </xf>
    <xf numFmtId="43" fontId="7" fillId="0" borderId="6" xfId="2" applyFont="1" applyFill="1" applyBorder="1" applyAlignment="1" applyProtection="1">
      <alignment horizontal="right"/>
    </xf>
    <xf numFmtId="43" fontId="7" fillId="70" borderId="29" xfId="2" applyFont="1" applyFill="1" applyBorder="1" applyAlignment="1" applyProtection="1">
      <alignment horizontal="right"/>
    </xf>
    <xf numFmtId="10" fontId="3" fillId="0" borderId="27" xfId="1" applyNumberFormat="1" applyFont="1" applyBorder="1" applyAlignment="1"/>
    <xf numFmtId="10" fontId="3" fillId="0" borderId="29" xfId="1" applyNumberFormat="1" applyFont="1" applyBorder="1" applyAlignment="1"/>
    <xf numFmtId="10" fontId="3" fillId="0" borderId="38" xfId="1" applyNumberFormat="1" applyFont="1" applyBorder="1" applyAlignment="1"/>
    <xf numFmtId="164" fontId="104" fillId="0" borderId="0" xfId="0" applyNumberFormat="1" applyFont="1" applyBorder="1" applyAlignment="1">
      <alignment horizontal="left"/>
    </xf>
    <xf numFmtId="3" fontId="98" fillId="0" borderId="6" xfId="2" applyNumberFormat="1" applyFont="1" applyBorder="1"/>
    <xf numFmtId="3" fontId="98" fillId="0" borderId="6" xfId="1" applyNumberFormat="1" applyFont="1" applyBorder="1"/>
    <xf numFmtId="3" fontId="117" fillId="0" borderId="6" xfId="2" applyNumberFormat="1" applyFont="1" applyBorder="1"/>
    <xf numFmtId="3" fontId="117" fillId="0" borderId="6" xfId="1" applyNumberFormat="1" applyFont="1" applyBorder="1"/>
    <xf numFmtId="3" fontId="98" fillId="0" borderId="32" xfId="2" applyNumberFormat="1" applyFont="1" applyBorder="1"/>
    <xf numFmtId="3" fontId="98" fillId="0" borderId="32" xfId="1" applyNumberFormat="1" applyFont="1" applyBorder="1"/>
    <xf numFmtId="3" fontId="98" fillId="0" borderId="6" xfId="0" applyNumberFormat="1" applyFont="1" applyBorder="1"/>
    <xf numFmtId="164" fontId="3" fillId="0" borderId="29" xfId="2" applyNumberFormat="1" applyFont="1" applyFill="1" applyBorder="1"/>
    <xf numFmtId="164" fontId="3" fillId="0" borderId="6" xfId="2" applyNumberFormat="1" applyFont="1" applyFill="1" applyBorder="1" applyAlignment="1">
      <alignment horizontal="right"/>
    </xf>
    <xf numFmtId="43" fontId="3" fillId="0" borderId="29" xfId="2" applyNumberFormat="1" applyFont="1" applyFill="1" applyBorder="1"/>
    <xf numFmtId="169" fontId="24" fillId="2" borderId="6" xfId="21" applyNumberFormat="1" applyFont="1" applyFill="1" applyBorder="1"/>
    <xf numFmtId="164" fontId="98" fillId="0" borderId="0" xfId="0" applyNumberFormat="1" applyFont="1"/>
    <xf numFmtId="0" fontId="97" fillId="0" borderId="71" xfId="0" applyFont="1" applyBorder="1" applyAlignment="1">
      <alignment horizontal="left" vertical="center" wrapText="1"/>
    </xf>
    <xf numFmtId="0" fontId="97" fillId="0" borderId="80" xfId="0" applyFont="1" applyBorder="1" applyAlignment="1">
      <alignment horizontal="left" vertical="center" wrapText="1"/>
    </xf>
    <xf numFmtId="0" fontId="7" fillId="0" borderId="68" xfId="0" applyFont="1" applyFill="1" applyBorder="1" applyAlignment="1" applyProtection="1">
      <alignment horizontal="center"/>
    </xf>
    <xf numFmtId="0" fontId="7" fillId="0" borderId="54" xfId="0" applyFont="1" applyFill="1" applyBorder="1" applyAlignment="1" applyProtection="1">
      <alignment horizontal="center"/>
    </xf>
    <xf numFmtId="0" fontId="7" fillId="0" borderId="90" xfId="0" applyFont="1" applyFill="1" applyBorder="1" applyAlignment="1" applyProtection="1">
      <alignment horizontal="center"/>
    </xf>
    <xf numFmtId="0" fontId="7" fillId="0" borderId="91" xfId="0" applyFont="1" applyFill="1" applyBorder="1" applyAlignment="1" applyProtection="1">
      <alignment horizontal="center"/>
    </xf>
    <xf numFmtId="0" fontId="5" fillId="0" borderId="51" xfId="0" applyFont="1" applyBorder="1" applyAlignment="1">
      <alignment horizontal="center" vertical="center"/>
    </xf>
    <xf numFmtId="0" fontId="5" fillId="0" borderId="57" xfId="0" applyFont="1" applyBorder="1" applyAlignment="1">
      <alignment horizontal="center" vertical="center"/>
    </xf>
    <xf numFmtId="0" fontId="8" fillId="0" borderId="42"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28" xfId="0" applyFont="1" applyFill="1" applyBorder="1" applyAlignment="1" applyProtection="1">
      <alignment horizontal="center"/>
    </xf>
    <xf numFmtId="0" fontId="8" fillId="0" borderId="37" xfId="0" applyFont="1" applyFill="1" applyBorder="1" applyAlignment="1" applyProtection="1">
      <alignment horizontal="center"/>
    </xf>
    <xf numFmtId="0" fontId="11" fillId="0" borderId="6" xfId="0" applyFont="1" applyBorder="1" applyAlignment="1">
      <alignment wrapText="1"/>
    </xf>
    <xf numFmtId="0" fontId="3" fillId="0" borderId="29" xfId="0" applyFont="1" applyBorder="1" applyAlignment="1"/>
    <xf numFmtId="0" fontId="8" fillId="0" borderId="12" xfId="0" applyFont="1" applyBorder="1" applyAlignment="1">
      <alignment horizontal="center" vertical="center" wrapText="1"/>
    </xf>
    <xf numFmtId="0" fontId="8" fillId="0" borderId="27"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12" xfId="0" applyFont="1" applyFill="1" applyBorder="1" applyAlignment="1">
      <alignment horizontal="center"/>
    </xf>
    <xf numFmtId="0" fontId="3" fillId="0" borderId="27" xfId="0" applyFont="1" applyFill="1" applyBorder="1" applyAlignment="1">
      <alignment horizontal="center"/>
    </xf>
    <xf numFmtId="0" fontId="5" fillId="70" borderId="92" xfId="0" applyFont="1" applyFill="1" applyBorder="1" applyAlignment="1">
      <alignment horizontal="center" vertical="center" wrapText="1"/>
    </xf>
    <xf numFmtId="0" fontId="5" fillId="70" borderId="90" xfId="0" applyFont="1" applyFill="1" applyBorder="1" applyAlignment="1">
      <alignment horizontal="center" vertical="center" wrapText="1"/>
    </xf>
    <xf numFmtId="0" fontId="5" fillId="70" borderId="81" xfId="0" applyFont="1" applyFill="1" applyBorder="1" applyAlignment="1">
      <alignment horizontal="center" vertical="center" wrapText="1"/>
    </xf>
    <xf numFmtId="0" fontId="5" fillId="70" borderId="58" xfId="0" applyFont="1" applyFill="1" applyBorder="1" applyAlignment="1">
      <alignment horizontal="center" vertical="center" wrapText="1"/>
    </xf>
    <xf numFmtId="0" fontId="94" fillId="69" borderId="76" xfId="14" applyFont="1" applyFill="1" applyBorder="1" applyAlignment="1" applyProtection="1">
      <alignment horizontal="center" vertical="center" wrapText="1"/>
      <protection locked="0"/>
    </xf>
    <xf numFmtId="0" fontId="94" fillId="69" borderId="74" xfId="14" applyFont="1" applyFill="1" applyBorder="1" applyAlignment="1" applyProtection="1">
      <alignment horizontal="center" vertical="center" wrapText="1"/>
      <protection locked="0"/>
    </xf>
    <xf numFmtId="9" fontId="3" fillId="0" borderId="12" xfId="0" applyNumberFormat="1" applyFont="1" applyBorder="1" applyAlignment="1">
      <alignment horizontal="center" vertical="center"/>
    </xf>
    <xf numFmtId="9" fontId="3" fillId="0" borderId="58" xfId="0" applyNumberFormat="1" applyFont="1" applyBorder="1" applyAlignment="1">
      <alignment horizontal="center" vertical="center"/>
    </xf>
    <xf numFmtId="0" fontId="3" fillId="0" borderId="32" xfId="0" applyFont="1" applyBorder="1" applyAlignment="1">
      <alignment horizontal="center" vertical="center" wrapText="1"/>
    </xf>
    <xf numFmtId="0" fontId="3" fillId="0" borderId="16" xfId="0" applyFont="1" applyBorder="1" applyAlignment="1">
      <alignment horizontal="center" vertical="center" wrapText="1"/>
    </xf>
    <xf numFmtId="164" fontId="13" fillId="69" borderId="24" xfId="3" applyNumberFormat="1" applyFont="1" applyFill="1" applyBorder="1" applyAlignment="1" applyProtection="1">
      <alignment horizontal="center"/>
      <protection locked="0"/>
    </xf>
    <xf numFmtId="164" fontId="13" fillId="69" borderId="28" xfId="3" applyNumberFormat="1" applyFont="1" applyFill="1" applyBorder="1" applyAlignment="1" applyProtection="1">
      <alignment horizontal="center"/>
      <protection locked="0"/>
    </xf>
    <xf numFmtId="164" fontId="13" fillId="69" borderId="37" xfId="3" applyNumberFormat="1" applyFont="1" applyFill="1" applyBorder="1" applyAlignment="1" applyProtection="1">
      <alignment horizontal="center"/>
      <protection locked="0"/>
    </xf>
    <xf numFmtId="0" fontId="5" fillId="0" borderId="93" xfId="0" applyFont="1" applyBorder="1" applyAlignment="1">
      <alignment horizontal="center" vertical="center" wrapText="1"/>
    </xf>
    <xf numFmtId="0" fontId="5" fillId="0" borderId="66" xfId="0" applyFont="1" applyBorder="1" applyAlignment="1">
      <alignment horizontal="center" vertical="center" wrapText="1"/>
    </xf>
    <xf numFmtId="164" fontId="13" fillId="0" borderId="94" xfId="3" applyNumberFormat="1" applyFont="1" applyFill="1" applyBorder="1" applyAlignment="1" applyProtection="1">
      <alignment horizontal="center" vertical="center" wrapText="1"/>
      <protection locked="0"/>
    </xf>
    <xf numFmtId="164" fontId="13" fillId="0" borderId="95" xfId="3" applyNumberFormat="1" applyFont="1" applyFill="1" applyBorder="1" applyAlignment="1" applyProtection="1">
      <alignment horizontal="center" vertical="center" wrapText="1"/>
      <protection locked="0"/>
    </xf>
    <xf numFmtId="0" fontId="3" fillId="0" borderId="32"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76" xfId="0" applyFont="1" applyFill="1" applyBorder="1" applyAlignment="1">
      <alignment horizontal="center" vertical="center" wrapText="1"/>
    </xf>
    <xf numFmtId="0" fontId="3" fillId="0" borderId="74" xfId="0" applyFont="1" applyFill="1" applyBorder="1" applyAlignment="1">
      <alignment horizontal="center" vertical="center" wrapText="1"/>
    </xf>
    <xf numFmtId="0" fontId="3" fillId="0" borderId="12" xfId="0" applyFont="1" applyFill="1" applyBorder="1" applyAlignment="1">
      <alignment horizontal="center" wrapText="1"/>
    </xf>
    <xf numFmtId="0" fontId="3" fillId="0" borderId="58" xfId="0" applyFont="1" applyFill="1" applyBorder="1" applyAlignment="1">
      <alignment horizontal="center" wrapText="1"/>
    </xf>
    <xf numFmtId="0" fontId="3" fillId="0" borderId="52"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0" borderId="96" xfId="0" applyFont="1" applyFill="1" applyBorder="1" applyAlignment="1">
      <alignment horizontal="center" vertical="center" wrapText="1"/>
    </xf>
    <xf numFmtId="0" fontId="12" fillId="0" borderId="40" xfId="0" applyFont="1" applyFill="1" applyBorder="1" applyAlignment="1">
      <alignment horizontal="left" vertical="center"/>
    </xf>
    <xf numFmtId="0" fontId="12" fillId="0" borderId="41" xfId="0" applyFont="1" applyFill="1" applyBorder="1" applyAlignment="1">
      <alignment horizontal="left" vertical="center"/>
    </xf>
    <xf numFmtId="0" fontId="3" fillId="0" borderId="28" xfId="0" applyFont="1" applyBorder="1" applyAlignment="1">
      <alignment horizontal="center"/>
    </xf>
    <xf numFmtId="0" fontId="3" fillId="0" borderId="37" xfId="0" applyFont="1" applyBorder="1" applyAlignment="1">
      <alignment horizontal="center" vertical="center" wrapText="1"/>
    </xf>
    <xf numFmtId="0" fontId="3" fillId="0" borderId="29" xfId="0" applyFont="1" applyBorder="1" applyAlignment="1">
      <alignment horizontal="center" vertical="center" wrapText="1"/>
    </xf>
    <xf numFmtId="0" fontId="106" fillId="0" borderId="97" xfId="0" applyNumberFormat="1" applyFont="1" applyFill="1" applyBorder="1" applyAlignment="1">
      <alignment horizontal="left" vertical="center" wrapText="1"/>
    </xf>
    <xf numFmtId="0" fontId="106" fillId="0" borderId="98" xfId="0" applyNumberFormat="1" applyFont="1" applyFill="1" applyBorder="1" applyAlignment="1">
      <alignment horizontal="left" vertical="center" wrapText="1"/>
    </xf>
    <xf numFmtId="0" fontId="106" fillId="0" borderId="99" xfId="0" applyNumberFormat="1" applyFont="1" applyFill="1" applyBorder="1" applyAlignment="1">
      <alignment horizontal="left" vertical="center" wrapText="1"/>
    </xf>
    <xf numFmtId="0" fontId="106" fillId="0" borderId="100" xfId="0" applyNumberFormat="1" applyFont="1" applyFill="1" applyBorder="1" applyAlignment="1">
      <alignment horizontal="left" vertical="center" wrapText="1"/>
    </xf>
    <xf numFmtId="0" fontId="106" fillId="0" borderId="101" xfId="0" applyNumberFormat="1" applyFont="1" applyFill="1" applyBorder="1" applyAlignment="1">
      <alignment horizontal="left" vertical="center" wrapText="1"/>
    </xf>
    <xf numFmtId="0" fontId="106" fillId="0" borderId="102" xfId="0" applyNumberFormat="1" applyFont="1" applyFill="1" applyBorder="1" applyAlignment="1">
      <alignment horizontal="left" vertical="center" wrapText="1"/>
    </xf>
    <xf numFmtId="0" fontId="107" fillId="0" borderId="71" xfId="0" applyFont="1" applyFill="1" applyBorder="1" applyAlignment="1">
      <alignment horizontal="center" vertical="center" wrapText="1"/>
    </xf>
    <xf numFmtId="0" fontId="107" fillId="0" borderId="80" xfId="0" applyFont="1" applyFill="1" applyBorder="1" applyAlignment="1">
      <alignment horizontal="center" vertical="center" wrapText="1"/>
    </xf>
    <xf numFmtId="0" fontId="107" fillId="0" borderId="103" xfId="0" applyFont="1" applyFill="1" applyBorder="1" applyAlignment="1">
      <alignment horizontal="center" vertical="center" wrapText="1"/>
    </xf>
    <xf numFmtId="0" fontId="107" fillId="0" borderId="70" xfId="0" applyFont="1" applyFill="1" applyBorder="1" applyAlignment="1">
      <alignment horizontal="center" vertical="center" wrapText="1"/>
    </xf>
    <xf numFmtId="0" fontId="107" fillId="0" borderId="104" xfId="0" applyFont="1" applyFill="1" applyBorder="1" applyAlignment="1">
      <alignment horizontal="center" vertical="center" wrapText="1"/>
    </xf>
    <xf numFmtId="0" fontId="107" fillId="0" borderId="85" xfId="0" applyFont="1" applyFill="1" applyBorder="1" applyAlignment="1">
      <alignment horizontal="center" vertical="center" wrapText="1"/>
    </xf>
    <xf numFmtId="0" fontId="104" fillId="0" borderId="32" xfId="0" applyFont="1" applyBorder="1" applyAlignment="1">
      <alignment horizontal="center" vertical="center" wrapText="1"/>
    </xf>
    <xf numFmtId="0" fontId="104" fillId="0" borderId="16" xfId="0" applyFont="1" applyBorder="1" applyAlignment="1">
      <alignment horizontal="center" vertical="center" wrapText="1"/>
    </xf>
    <xf numFmtId="0" fontId="104" fillId="0" borderId="6" xfId="0" applyFont="1" applyBorder="1" applyAlignment="1">
      <alignment horizontal="center" vertical="center" wrapText="1"/>
    </xf>
    <xf numFmtId="0" fontId="111" fillId="0" borderId="6" xfId="0" applyFont="1" applyFill="1" applyBorder="1" applyAlignment="1">
      <alignment horizontal="center" vertical="center"/>
    </xf>
    <xf numFmtId="0" fontId="111" fillId="0" borderId="71" xfId="0" applyFont="1" applyFill="1" applyBorder="1" applyAlignment="1">
      <alignment horizontal="center" vertical="center"/>
    </xf>
    <xf numFmtId="0" fontId="111" fillId="0" borderId="103" xfId="0" applyFont="1" applyFill="1" applyBorder="1" applyAlignment="1">
      <alignment horizontal="center" vertical="center"/>
    </xf>
    <xf numFmtId="0" fontId="111" fillId="0" borderId="70" xfId="0" applyFont="1" applyFill="1" applyBorder="1" applyAlignment="1">
      <alignment horizontal="center" vertical="center"/>
    </xf>
    <xf numFmtId="0" fontId="111" fillId="0" borderId="85" xfId="0" applyFont="1" applyFill="1" applyBorder="1" applyAlignment="1">
      <alignment horizontal="center" vertical="center"/>
    </xf>
    <xf numFmtId="0" fontId="107" fillId="0" borderId="6" xfId="0" applyFont="1" applyFill="1" applyBorder="1" applyAlignment="1">
      <alignment horizontal="center" vertical="center" wrapText="1"/>
    </xf>
    <xf numFmtId="0" fontId="107" fillId="0" borderId="105" xfId="0" applyFont="1" applyFill="1" applyBorder="1" applyAlignment="1">
      <alignment horizontal="center" vertical="center" wrapText="1"/>
    </xf>
    <xf numFmtId="0" fontId="107" fillId="0" borderId="86" xfId="0" applyFont="1" applyFill="1" applyBorder="1" applyAlignment="1">
      <alignment horizontal="center" vertical="center" wrapText="1"/>
    </xf>
    <xf numFmtId="0" fontId="104" fillId="0" borderId="12" xfId="0" applyFont="1" applyFill="1" applyBorder="1" applyAlignment="1">
      <alignment horizontal="center" vertical="center" wrapText="1"/>
    </xf>
    <xf numFmtId="0" fontId="104" fillId="0" borderId="8" xfId="0" applyFont="1" applyFill="1" applyBorder="1" applyAlignment="1">
      <alignment horizontal="center" vertical="center" wrapText="1"/>
    </xf>
    <xf numFmtId="0" fontId="104" fillId="0" borderId="58" xfId="0" applyFont="1" applyFill="1" applyBorder="1" applyAlignment="1">
      <alignment horizontal="center" vertical="center" wrapText="1"/>
    </xf>
    <xf numFmtId="0" fontId="107" fillId="0" borderId="106" xfId="0" applyFont="1" applyFill="1" applyBorder="1" applyAlignment="1">
      <alignment horizontal="center" vertical="center" wrapText="1"/>
    </xf>
    <xf numFmtId="0" fontId="107" fillId="0" borderId="16" xfId="0" applyFont="1" applyFill="1" applyBorder="1" applyAlignment="1">
      <alignment horizontal="center" vertical="center" wrapText="1"/>
    </xf>
    <xf numFmtId="0" fontId="104" fillId="0" borderId="106" xfId="0" applyFont="1" applyFill="1" applyBorder="1" applyAlignment="1">
      <alignment horizontal="center" vertical="center" wrapText="1"/>
    </xf>
    <xf numFmtId="0" fontId="104" fillId="0" borderId="16" xfId="0" applyFont="1" applyFill="1" applyBorder="1" applyAlignment="1">
      <alignment horizontal="center" vertical="center" wrapText="1"/>
    </xf>
    <xf numFmtId="0" fontId="104" fillId="0" borderId="105" xfId="0" applyFont="1" applyFill="1" applyBorder="1" applyAlignment="1">
      <alignment horizontal="center" vertical="center" wrapText="1"/>
    </xf>
    <xf numFmtId="0" fontId="104" fillId="0" borderId="0" xfId="0" applyFont="1" applyFill="1" applyBorder="1" applyAlignment="1">
      <alignment horizontal="center" vertical="center" wrapText="1"/>
    </xf>
    <xf numFmtId="0" fontId="104" fillId="0" borderId="86" xfId="0" applyFont="1" applyFill="1" applyBorder="1" applyAlignment="1">
      <alignment horizontal="center" vertical="center" wrapText="1"/>
    </xf>
    <xf numFmtId="0" fontId="104" fillId="0" borderId="85" xfId="0" applyFont="1" applyBorder="1" applyAlignment="1">
      <alignment horizontal="center" vertical="center" wrapText="1"/>
    </xf>
    <xf numFmtId="0" fontId="106" fillId="0" borderId="71" xfId="0" applyNumberFormat="1" applyFont="1" applyFill="1" applyBorder="1" applyAlignment="1">
      <alignment horizontal="left" vertical="top" wrapText="1"/>
    </xf>
    <xf numFmtId="0" fontId="106" fillId="0" borderId="103" xfId="0" applyNumberFormat="1" applyFont="1" applyFill="1" applyBorder="1" applyAlignment="1">
      <alignment horizontal="left" vertical="top" wrapText="1"/>
    </xf>
    <xf numFmtId="0" fontId="106" fillId="0" borderId="105" xfId="0" applyNumberFormat="1" applyFont="1" applyFill="1" applyBorder="1" applyAlignment="1">
      <alignment horizontal="left" vertical="top" wrapText="1"/>
    </xf>
    <xf numFmtId="0" fontId="106" fillId="0" borderId="86" xfId="0" applyNumberFormat="1" applyFont="1" applyFill="1" applyBorder="1" applyAlignment="1">
      <alignment horizontal="left" vertical="top" wrapText="1"/>
    </xf>
    <xf numFmtId="0" fontId="106" fillId="0" borderId="70" xfId="0" applyNumberFormat="1" applyFont="1" applyFill="1" applyBorder="1" applyAlignment="1">
      <alignment horizontal="left" vertical="top" wrapText="1"/>
    </xf>
    <xf numFmtId="0" fontId="106" fillId="0" borderId="85" xfId="0" applyNumberFormat="1" applyFont="1" applyFill="1" applyBorder="1" applyAlignment="1">
      <alignment horizontal="left" vertical="top" wrapText="1"/>
    </xf>
    <xf numFmtId="0" fontId="104" fillId="0" borderId="71" xfId="0" applyFont="1" applyFill="1" applyBorder="1" applyAlignment="1">
      <alignment horizontal="center" vertical="center"/>
    </xf>
    <xf numFmtId="0" fontId="104" fillId="0" borderId="80" xfId="0" applyFont="1" applyFill="1" applyBorder="1" applyAlignment="1">
      <alignment horizontal="center" vertical="center"/>
    </xf>
    <xf numFmtId="0" fontId="104" fillId="0" borderId="103" xfId="0" applyFont="1" applyFill="1" applyBorder="1" applyAlignment="1">
      <alignment horizontal="center" vertical="center"/>
    </xf>
    <xf numFmtId="0" fontId="104" fillId="0" borderId="71" xfId="0" applyFont="1" applyFill="1" applyBorder="1" applyAlignment="1">
      <alignment horizontal="center" vertical="center" wrapText="1"/>
    </xf>
    <xf numFmtId="0" fontId="104" fillId="0" borderId="80" xfId="0" applyFont="1" applyFill="1" applyBorder="1" applyAlignment="1">
      <alignment horizontal="center" vertical="center" wrapText="1"/>
    </xf>
    <xf numFmtId="0" fontId="104" fillId="0" borderId="103" xfId="0" applyFont="1" applyFill="1" applyBorder="1" applyAlignment="1">
      <alignment horizontal="center" vertical="center" wrapText="1"/>
    </xf>
    <xf numFmtId="0" fontId="104" fillId="0" borderId="71" xfId="0" applyFont="1" applyBorder="1" applyAlignment="1">
      <alignment horizontal="center" vertical="top" wrapText="1"/>
    </xf>
    <xf numFmtId="0" fontId="104" fillId="0" borderId="80" xfId="0" applyFont="1" applyBorder="1" applyAlignment="1">
      <alignment horizontal="center" vertical="top" wrapText="1"/>
    </xf>
    <xf numFmtId="0" fontId="104" fillId="0" borderId="103" xfId="0" applyFont="1" applyBorder="1" applyAlignment="1">
      <alignment horizontal="center" vertical="top" wrapText="1"/>
    </xf>
    <xf numFmtId="0" fontId="104" fillId="0" borderId="71" xfId="0" applyFont="1" applyFill="1" applyBorder="1" applyAlignment="1">
      <alignment horizontal="center" vertical="top" wrapText="1"/>
    </xf>
    <xf numFmtId="0" fontId="104" fillId="0" borderId="8" xfId="0" applyFont="1" applyFill="1" applyBorder="1" applyAlignment="1">
      <alignment horizontal="center" vertical="top" wrapText="1"/>
    </xf>
    <xf numFmtId="0" fontId="104" fillId="0" borderId="58" xfId="0" applyFont="1" applyFill="1" applyBorder="1" applyAlignment="1">
      <alignment horizontal="center" vertical="top" wrapText="1"/>
    </xf>
    <xf numFmtId="0" fontId="104" fillId="0" borderId="32" xfId="0" applyFont="1" applyBorder="1" applyAlignment="1">
      <alignment horizontal="center" vertical="top" wrapText="1"/>
    </xf>
    <xf numFmtId="0" fontId="104" fillId="0" borderId="16" xfId="0" applyFont="1" applyBorder="1" applyAlignment="1">
      <alignment horizontal="center" vertical="top" wrapText="1"/>
    </xf>
    <xf numFmtId="0" fontId="106" fillId="0" borderId="107" xfId="0" applyNumberFormat="1" applyFont="1" applyFill="1" applyBorder="1" applyAlignment="1">
      <alignment horizontal="left" vertical="top" wrapText="1"/>
    </xf>
    <xf numFmtId="0" fontId="106" fillId="0" borderId="108" xfId="0" applyNumberFormat="1" applyFont="1" applyFill="1" applyBorder="1" applyAlignment="1">
      <alignment horizontal="left" vertical="top" wrapText="1"/>
    </xf>
    <xf numFmtId="0" fontId="112" fillId="0" borderId="6" xfId="0" applyFont="1" applyBorder="1" applyAlignment="1">
      <alignment horizontal="center" vertical="center"/>
    </xf>
    <xf numFmtId="0" fontId="98" fillId="0" borderId="6" xfId="0" applyFont="1" applyBorder="1" applyAlignment="1">
      <alignment horizontal="center" vertical="center" wrapText="1"/>
    </xf>
    <xf numFmtId="0" fontId="98" fillId="0" borderId="32" xfId="0" applyFont="1" applyBorder="1" applyAlignment="1">
      <alignment horizontal="center" vertical="center" wrapText="1"/>
    </xf>
  </cellXfs>
  <cellStyles count="21414">
    <cellStyle name="_RC VALUTEBIS WRILSI " xfId="19"/>
    <cellStyle name="=C:\WINNT35\SYSTEM32\COMMAND.COM" xfId="21412"/>
    <cellStyle name="1Normal" xfId="20"/>
    <cellStyle name="1Normal 2" xfId="21"/>
    <cellStyle name="1Normal 3" xfId="22"/>
    <cellStyle name="20% - Accent1 2" xfId="23"/>
    <cellStyle name="20% - Accent1 2 10" xfId="24"/>
    <cellStyle name="20% - Accent1 2 11" xfId="25"/>
    <cellStyle name="20% - Accent1 2 12" xfId="26"/>
    <cellStyle name="20% - Accent1 2 2" xfId="27"/>
    <cellStyle name="20% - Accent1 2 2 2" xfId="28"/>
    <cellStyle name="20% - Accent1 2 3" xfId="29"/>
    <cellStyle name="20% - Accent1 2 4" xfId="30"/>
    <cellStyle name="20% - Accent1 2 5" xfId="31"/>
    <cellStyle name="20% - Accent1 2 6" xfId="32"/>
    <cellStyle name="20% - Accent1 2 7" xfId="33"/>
    <cellStyle name="20% - Accent1 2 8" xfId="34"/>
    <cellStyle name="20% - Accent1 2 9" xfId="35"/>
    <cellStyle name="20% - Accent1 3" xfId="36"/>
    <cellStyle name="20% - Accent1 3 2" xfId="37"/>
    <cellStyle name="20% - Accent1 3 3" xfId="38"/>
    <cellStyle name="20% - Accent1 4" xfId="39"/>
    <cellStyle name="20% - Accent1 4 2" xfId="40"/>
    <cellStyle name="20% - Accent1 4 3" xfId="41"/>
    <cellStyle name="20% - Accent1 5" xfId="42"/>
    <cellStyle name="20% - Accent1 5 2" xfId="43"/>
    <cellStyle name="20% - Accent1 5 3" xfId="44"/>
    <cellStyle name="20% - Accent1 6" xfId="45"/>
    <cellStyle name="20% - Accent1 6 2" xfId="46"/>
    <cellStyle name="20% - Accent1 6 3" xfId="47"/>
    <cellStyle name="20% - Accent1 7" xfId="48"/>
    <cellStyle name="20% - Accent2 2" xfId="49"/>
    <cellStyle name="20% - Accent2 2 10" xfId="50"/>
    <cellStyle name="20% - Accent2 2 11" xfId="51"/>
    <cellStyle name="20% - Accent2 2 12" xfId="52"/>
    <cellStyle name="20% - Accent2 2 2" xfId="53"/>
    <cellStyle name="20% - Accent2 2 2 2" xfId="54"/>
    <cellStyle name="20% - Accent2 2 3" xfId="55"/>
    <cellStyle name="20% - Accent2 2 4" xfId="56"/>
    <cellStyle name="20% - Accent2 2 5" xfId="57"/>
    <cellStyle name="20% - Accent2 2 6" xfId="58"/>
    <cellStyle name="20% - Accent2 2 7" xfId="59"/>
    <cellStyle name="20% - Accent2 2 8" xfId="60"/>
    <cellStyle name="20% - Accent2 2 9" xfId="61"/>
    <cellStyle name="20% - Accent2 3" xfId="62"/>
    <cellStyle name="20% - Accent2 3 2" xfId="63"/>
    <cellStyle name="20% - Accent2 3 3" xfId="64"/>
    <cellStyle name="20% - Accent2 4" xfId="65"/>
    <cellStyle name="20% - Accent2 4 2" xfId="66"/>
    <cellStyle name="20% - Accent2 4 3" xfId="67"/>
    <cellStyle name="20% - Accent2 5" xfId="68"/>
    <cellStyle name="20% - Accent2 5 2" xfId="69"/>
    <cellStyle name="20% - Accent2 5 3" xfId="70"/>
    <cellStyle name="20% - Accent2 6" xfId="71"/>
    <cellStyle name="20% - Accent2 6 2" xfId="72"/>
    <cellStyle name="20% - Accent2 6 3" xfId="73"/>
    <cellStyle name="20% - Accent2 7" xfId="74"/>
    <cellStyle name="20% - Accent3 2" xfId="75"/>
    <cellStyle name="20% - Accent3 2 10" xfId="76"/>
    <cellStyle name="20% - Accent3 2 11" xfId="77"/>
    <cellStyle name="20% - Accent3 2 12" xfId="78"/>
    <cellStyle name="20% - Accent3 2 2" xfId="79"/>
    <cellStyle name="20% - Accent3 2 2 2" xfId="80"/>
    <cellStyle name="20% - Accent3 2 3" xfId="81"/>
    <cellStyle name="20% - Accent3 2 4" xfId="82"/>
    <cellStyle name="20% - Accent3 2 5" xfId="83"/>
    <cellStyle name="20% - Accent3 2 6" xfId="84"/>
    <cellStyle name="20% - Accent3 2 7" xfId="85"/>
    <cellStyle name="20% - Accent3 2 8" xfId="86"/>
    <cellStyle name="20% - Accent3 2 9" xfId="87"/>
    <cellStyle name="20% - Accent3 3" xfId="88"/>
    <cellStyle name="20% - Accent3 3 2" xfId="89"/>
    <cellStyle name="20% - Accent3 3 3" xfId="90"/>
    <cellStyle name="20% - Accent3 4" xfId="91"/>
    <cellStyle name="20% - Accent3 4 2" xfId="92"/>
    <cellStyle name="20% - Accent3 4 3" xfId="93"/>
    <cellStyle name="20% - Accent3 5" xfId="94"/>
    <cellStyle name="20% - Accent3 5 2" xfId="95"/>
    <cellStyle name="20% - Accent3 5 3" xfId="96"/>
    <cellStyle name="20% - Accent3 6" xfId="97"/>
    <cellStyle name="20% - Accent3 6 2" xfId="98"/>
    <cellStyle name="20% - Accent3 6 3" xfId="99"/>
    <cellStyle name="20% - Accent3 7" xfId="100"/>
    <cellStyle name="20% - Accent4 2" xfId="101"/>
    <cellStyle name="20% - Accent4 2 10" xfId="102"/>
    <cellStyle name="20% - Accent4 2 11" xfId="103"/>
    <cellStyle name="20% - Accent4 2 12" xfId="104"/>
    <cellStyle name="20% - Accent4 2 2" xfId="105"/>
    <cellStyle name="20% - Accent4 2 2 2" xfId="106"/>
    <cellStyle name="20% - Accent4 2 3" xfId="107"/>
    <cellStyle name="20% - Accent4 2 4" xfId="108"/>
    <cellStyle name="20% - Accent4 2 5" xfId="109"/>
    <cellStyle name="20% - Accent4 2 6" xfId="110"/>
    <cellStyle name="20% - Accent4 2 7" xfId="111"/>
    <cellStyle name="20% - Accent4 2 8" xfId="112"/>
    <cellStyle name="20% - Accent4 2 9" xfId="113"/>
    <cellStyle name="20% - Accent4 3" xfId="114"/>
    <cellStyle name="20% - Accent4 3 2" xfId="115"/>
    <cellStyle name="20% - Accent4 3 3" xfId="116"/>
    <cellStyle name="20% - Accent4 4" xfId="117"/>
    <cellStyle name="20% - Accent4 4 2" xfId="118"/>
    <cellStyle name="20% - Accent4 4 3" xfId="119"/>
    <cellStyle name="20% - Accent4 5" xfId="120"/>
    <cellStyle name="20% - Accent4 5 2" xfId="121"/>
    <cellStyle name="20% - Accent4 5 3" xfId="122"/>
    <cellStyle name="20% - Accent4 6" xfId="123"/>
    <cellStyle name="20% - Accent4 6 2" xfId="124"/>
    <cellStyle name="20% - Accent4 6 3" xfId="125"/>
    <cellStyle name="20% - Accent4 7" xfId="126"/>
    <cellStyle name="20% - Accent5 2" xfId="127"/>
    <cellStyle name="20% - Accent5 2 10" xfId="128"/>
    <cellStyle name="20% - Accent5 2 11" xfId="129"/>
    <cellStyle name="20% - Accent5 2 12" xfId="130"/>
    <cellStyle name="20% - Accent5 2 2" xfId="131"/>
    <cellStyle name="20% - Accent5 2 2 2" xfId="132"/>
    <cellStyle name="20% - Accent5 2 3" xfId="133"/>
    <cellStyle name="20% - Accent5 2 4" xfId="134"/>
    <cellStyle name="20% - Accent5 2 5" xfId="135"/>
    <cellStyle name="20% - Accent5 2 6" xfId="136"/>
    <cellStyle name="20% - Accent5 2 7" xfId="137"/>
    <cellStyle name="20% - Accent5 2 8" xfId="138"/>
    <cellStyle name="20% - Accent5 2 9" xfId="139"/>
    <cellStyle name="20% - Accent5 3" xfId="140"/>
    <cellStyle name="20% - Accent5 3 2" xfId="141"/>
    <cellStyle name="20% - Accent5 3 3" xfId="142"/>
    <cellStyle name="20% - Accent5 4" xfId="143"/>
    <cellStyle name="20% - Accent5 4 2" xfId="144"/>
    <cellStyle name="20% - Accent5 4 3" xfId="145"/>
    <cellStyle name="20% - Accent5 5" xfId="146"/>
    <cellStyle name="20% - Accent5 5 2" xfId="147"/>
    <cellStyle name="20% - Accent5 5 3" xfId="148"/>
    <cellStyle name="20% - Accent5 6" xfId="149"/>
    <cellStyle name="20% - Accent5 6 2" xfId="150"/>
    <cellStyle name="20% - Accent5 6 3" xfId="151"/>
    <cellStyle name="20% - Accent5 7" xfId="152"/>
    <cellStyle name="20% - Accent6 2" xfId="153"/>
    <cellStyle name="20% - Accent6 2 10" xfId="154"/>
    <cellStyle name="20% - Accent6 2 11" xfId="155"/>
    <cellStyle name="20% - Accent6 2 12" xfId="156"/>
    <cellStyle name="20% - Accent6 2 2" xfId="157"/>
    <cellStyle name="20% - Accent6 2 2 2" xfId="158"/>
    <cellStyle name="20% - Accent6 2 3" xfId="159"/>
    <cellStyle name="20% - Accent6 2 4" xfId="160"/>
    <cellStyle name="20% - Accent6 2 5" xfId="161"/>
    <cellStyle name="20% - Accent6 2 6" xfId="162"/>
    <cellStyle name="20% - Accent6 2 7" xfId="163"/>
    <cellStyle name="20% - Accent6 2 8" xfId="164"/>
    <cellStyle name="20% - Accent6 2 9" xfId="165"/>
    <cellStyle name="20% - Accent6 3" xfId="166"/>
    <cellStyle name="20% - Accent6 3 2" xfId="167"/>
    <cellStyle name="20% - Accent6 3 3" xfId="168"/>
    <cellStyle name="20% - Accent6 4" xfId="169"/>
    <cellStyle name="20% - Accent6 4 2" xfId="170"/>
    <cellStyle name="20% - Accent6 4 3" xfId="171"/>
    <cellStyle name="20% - Accent6 5" xfId="172"/>
    <cellStyle name="20% - Accent6 5 2" xfId="173"/>
    <cellStyle name="20% - Accent6 5 3" xfId="174"/>
    <cellStyle name="20% - Accent6 6" xfId="175"/>
    <cellStyle name="20% - Accent6 6 2" xfId="176"/>
    <cellStyle name="20% - Accent6 6 3" xfId="177"/>
    <cellStyle name="20% - Accent6 7" xfId="178"/>
    <cellStyle name="40% - Accent1 2" xfId="179"/>
    <cellStyle name="40% - Accent1 2 10" xfId="180"/>
    <cellStyle name="40% - Accent1 2 11" xfId="181"/>
    <cellStyle name="40% - Accent1 2 12" xfId="182"/>
    <cellStyle name="40% - Accent1 2 2" xfId="183"/>
    <cellStyle name="40% - Accent1 2 2 2" xfId="184"/>
    <cellStyle name="40% - Accent1 2 3" xfId="185"/>
    <cellStyle name="40% - Accent1 2 4" xfId="186"/>
    <cellStyle name="40% - Accent1 2 5" xfId="187"/>
    <cellStyle name="40% - Accent1 2 6" xfId="188"/>
    <cellStyle name="40% - Accent1 2 7" xfId="189"/>
    <cellStyle name="40% - Accent1 2 8" xfId="190"/>
    <cellStyle name="40% - Accent1 2 9" xfId="191"/>
    <cellStyle name="40% - Accent1 3" xfId="192"/>
    <cellStyle name="40% - Accent1 3 2" xfId="193"/>
    <cellStyle name="40% - Accent1 3 3" xfId="194"/>
    <cellStyle name="40% - Accent1 4" xfId="195"/>
    <cellStyle name="40% - Accent1 4 2" xfId="196"/>
    <cellStyle name="40% - Accent1 4 3" xfId="197"/>
    <cellStyle name="40% - Accent1 5" xfId="198"/>
    <cellStyle name="40% - Accent1 5 2" xfId="199"/>
    <cellStyle name="40% - Accent1 5 3" xfId="200"/>
    <cellStyle name="40% - Accent1 6" xfId="201"/>
    <cellStyle name="40% - Accent1 6 2" xfId="202"/>
    <cellStyle name="40% - Accent1 6 3" xfId="203"/>
    <cellStyle name="40% - Accent1 7" xfId="204"/>
    <cellStyle name="40% - Accent2 2" xfId="205"/>
    <cellStyle name="40% - Accent2 2 10" xfId="206"/>
    <cellStyle name="40% - Accent2 2 11" xfId="207"/>
    <cellStyle name="40% - Accent2 2 12" xfId="208"/>
    <cellStyle name="40% - Accent2 2 2" xfId="209"/>
    <cellStyle name="40% - Accent2 2 2 2" xfId="210"/>
    <cellStyle name="40% - Accent2 2 3" xfId="211"/>
    <cellStyle name="40% - Accent2 2 4" xfId="212"/>
    <cellStyle name="40% - Accent2 2 5" xfId="213"/>
    <cellStyle name="40% - Accent2 2 6" xfId="214"/>
    <cellStyle name="40% - Accent2 2 7" xfId="215"/>
    <cellStyle name="40% - Accent2 2 8" xfId="216"/>
    <cellStyle name="40% - Accent2 2 9" xfId="217"/>
    <cellStyle name="40% - Accent2 3" xfId="218"/>
    <cellStyle name="40% - Accent2 3 2" xfId="219"/>
    <cellStyle name="40% - Accent2 3 3" xfId="220"/>
    <cellStyle name="40% - Accent2 4" xfId="221"/>
    <cellStyle name="40% - Accent2 4 2" xfId="222"/>
    <cellStyle name="40% - Accent2 4 3" xfId="223"/>
    <cellStyle name="40% - Accent2 5" xfId="224"/>
    <cellStyle name="40% - Accent2 5 2" xfId="225"/>
    <cellStyle name="40% - Accent2 5 3" xfId="226"/>
    <cellStyle name="40% - Accent2 6" xfId="227"/>
    <cellStyle name="40% - Accent2 6 2" xfId="228"/>
    <cellStyle name="40% - Accent2 6 3" xfId="229"/>
    <cellStyle name="40% - Accent2 7" xfId="230"/>
    <cellStyle name="40% - Accent3 2" xfId="231"/>
    <cellStyle name="40% - Accent3 2 10" xfId="232"/>
    <cellStyle name="40% - Accent3 2 11" xfId="233"/>
    <cellStyle name="40% - Accent3 2 12" xfId="234"/>
    <cellStyle name="40% - Accent3 2 2" xfId="235"/>
    <cellStyle name="40% - Accent3 2 2 2" xfId="236"/>
    <cellStyle name="40% - Accent3 2 3" xfId="237"/>
    <cellStyle name="40% - Accent3 2 4" xfId="238"/>
    <cellStyle name="40% - Accent3 2 5" xfId="239"/>
    <cellStyle name="40% - Accent3 2 6" xfId="240"/>
    <cellStyle name="40% - Accent3 2 7" xfId="241"/>
    <cellStyle name="40% - Accent3 2 8" xfId="242"/>
    <cellStyle name="40% - Accent3 2 9" xfId="243"/>
    <cellStyle name="40% - Accent3 3" xfId="244"/>
    <cellStyle name="40% - Accent3 3 2" xfId="245"/>
    <cellStyle name="40% - Accent3 3 3" xfId="246"/>
    <cellStyle name="40% - Accent3 4" xfId="247"/>
    <cellStyle name="40% - Accent3 4 2" xfId="248"/>
    <cellStyle name="40% - Accent3 4 3" xfId="249"/>
    <cellStyle name="40% - Accent3 5" xfId="250"/>
    <cellStyle name="40% - Accent3 5 2" xfId="251"/>
    <cellStyle name="40% - Accent3 5 3" xfId="252"/>
    <cellStyle name="40% - Accent3 6" xfId="253"/>
    <cellStyle name="40% - Accent3 6 2" xfId="254"/>
    <cellStyle name="40% - Accent3 6 3" xfId="255"/>
    <cellStyle name="40% - Accent3 7" xfId="256"/>
    <cellStyle name="40% - Accent4 2" xfId="257"/>
    <cellStyle name="40% - Accent4 2 10" xfId="258"/>
    <cellStyle name="40% - Accent4 2 11" xfId="259"/>
    <cellStyle name="40% - Accent4 2 12" xfId="260"/>
    <cellStyle name="40% - Accent4 2 2" xfId="261"/>
    <cellStyle name="40% - Accent4 2 2 2" xfId="262"/>
    <cellStyle name="40% - Accent4 2 3" xfId="263"/>
    <cellStyle name="40% - Accent4 2 4" xfId="264"/>
    <cellStyle name="40% - Accent4 2 5" xfId="265"/>
    <cellStyle name="40% - Accent4 2 6" xfId="266"/>
    <cellStyle name="40% - Accent4 2 7" xfId="267"/>
    <cellStyle name="40% - Accent4 2 8" xfId="268"/>
    <cellStyle name="40% - Accent4 2 9" xfId="269"/>
    <cellStyle name="40% - Accent4 3" xfId="270"/>
    <cellStyle name="40% - Accent4 3 2" xfId="271"/>
    <cellStyle name="40% - Accent4 3 3" xfId="272"/>
    <cellStyle name="40% - Accent4 4" xfId="273"/>
    <cellStyle name="40% - Accent4 4 2" xfId="274"/>
    <cellStyle name="40% - Accent4 4 3" xfId="275"/>
    <cellStyle name="40% - Accent4 5" xfId="276"/>
    <cellStyle name="40% - Accent4 5 2" xfId="277"/>
    <cellStyle name="40% - Accent4 5 3" xfId="278"/>
    <cellStyle name="40% - Accent4 6" xfId="279"/>
    <cellStyle name="40% - Accent4 6 2" xfId="280"/>
    <cellStyle name="40% - Accent4 6 3" xfId="281"/>
    <cellStyle name="40% - Accent4 7" xfId="282"/>
    <cellStyle name="40% - Accent5 2" xfId="283"/>
    <cellStyle name="40% - Accent5 2 10" xfId="284"/>
    <cellStyle name="40% - Accent5 2 11" xfId="285"/>
    <cellStyle name="40% - Accent5 2 12" xfId="286"/>
    <cellStyle name="40% - Accent5 2 2" xfId="287"/>
    <cellStyle name="40% - Accent5 2 2 2" xfId="288"/>
    <cellStyle name="40% - Accent5 2 3" xfId="289"/>
    <cellStyle name="40% - Accent5 2 4" xfId="290"/>
    <cellStyle name="40% - Accent5 2 5" xfId="291"/>
    <cellStyle name="40% - Accent5 2 6" xfId="292"/>
    <cellStyle name="40% - Accent5 2 7" xfId="293"/>
    <cellStyle name="40% - Accent5 2 8" xfId="294"/>
    <cellStyle name="40% - Accent5 2 9" xfId="295"/>
    <cellStyle name="40% - Accent5 3" xfId="296"/>
    <cellStyle name="40% - Accent5 3 2" xfId="297"/>
    <cellStyle name="40% - Accent5 3 3" xfId="298"/>
    <cellStyle name="40% - Accent5 4" xfId="299"/>
    <cellStyle name="40% - Accent5 4 2" xfId="300"/>
    <cellStyle name="40% - Accent5 4 3" xfId="301"/>
    <cellStyle name="40% - Accent5 5" xfId="302"/>
    <cellStyle name="40% - Accent5 5 2" xfId="303"/>
    <cellStyle name="40% - Accent5 5 3" xfId="304"/>
    <cellStyle name="40% - Accent5 6" xfId="305"/>
    <cellStyle name="40% - Accent5 6 2" xfId="306"/>
    <cellStyle name="40% - Accent5 6 3" xfId="307"/>
    <cellStyle name="40% - Accent5 7" xfId="308"/>
    <cellStyle name="40% - Accent6 2" xfId="309"/>
    <cellStyle name="40% - Accent6 2 10" xfId="310"/>
    <cellStyle name="40% - Accent6 2 11" xfId="311"/>
    <cellStyle name="40% - Accent6 2 12" xfId="312"/>
    <cellStyle name="40% - Accent6 2 2" xfId="313"/>
    <cellStyle name="40% - Accent6 2 2 2" xfId="314"/>
    <cellStyle name="40% - Accent6 2 3" xfId="315"/>
    <cellStyle name="40% - Accent6 2 4" xfId="316"/>
    <cellStyle name="40% - Accent6 2 5" xfId="317"/>
    <cellStyle name="40% - Accent6 2 6" xfId="318"/>
    <cellStyle name="40% - Accent6 2 7" xfId="319"/>
    <cellStyle name="40% - Accent6 2 8" xfId="320"/>
    <cellStyle name="40% - Accent6 2 9" xfId="321"/>
    <cellStyle name="40% - Accent6 3" xfId="322"/>
    <cellStyle name="40% - Accent6 3 2" xfId="323"/>
    <cellStyle name="40% - Accent6 3 3" xfId="324"/>
    <cellStyle name="40% - Accent6 4" xfId="325"/>
    <cellStyle name="40% - Accent6 4 2" xfId="326"/>
    <cellStyle name="40% - Accent6 4 3" xfId="327"/>
    <cellStyle name="40% - Accent6 5" xfId="328"/>
    <cellStyle name="40% - Accent6 5 2" xfId="329"/>
    <cellStyle name="40% - Accent6 5 3" xfId="330"/>
    <cellStyle name="40% - Accent6 6" xfId="331"/>
    <cellStyle name="40% - Accent6 6 2" xfId="332"/>
    <cellStyle name="40% - Accent6 6 3" xfId="333"/>
    <cellStyle name="40% - Accent6 7" xfId="334"/>
    <cellStyle name="60% - Accent1 2" xfId="335"/>
    <cellStyle name="60% - Accent1 2 10" xfId="336"/>
    <cellStyle name="60% - Accent1 2 11" xfId="337"/>
    <cellStyle name="60% - Accent1 2 12" xfId="338"/>
    <cellStyle name="60% - Accent1 2 2" xfId="339"/>
    <cellStyle name="60% - Accent1 2 2 2" xfId="340"/>
    <cellStyle name="60% - Accent1 2 3" xfId="341"/>
    <cellStyle name="60% - Accent1 2 4" xfId="342"/>
    <cellStyle name="60% - Accent1 2 5" xfId="343"/>
    <cellStyle name="60% - Accent1 2 6" xfId="344"/>
    <cellStyle name="60% - Accent1 2 7" xfId="345"/>
    <cellStyle name="60% - Accent1 2 8" xfId="346"/>
    <cellStyle name="60% - Accent1 2 9" xfId="347"/>
    <cellStyle name="60% - Accent1 3" xfId="348"/>
    <cellStyle name="60% - Accent1 3 2" xfId="349"/>
    <cellStyle name="60% - Accent1 3 3" xfId="350"/>
    <cellStyle name="60% - Accent1 4" xfId="351"/>
    <cellStyle name="60% - Accent1 4 2" xfId="352"/>
    <cellStyle name="60% - Accent1 4 3" xfId="353"/>
    <cellStyle name="60% - Accent1 5" xfId="354"/>
    <cellStyle name="60% - Accent1 5 2" xfId="355"/>
    <cellStyle name="60% - Accent1 5 3" xfId="356"/>
    <cellStyle name="60% - Accent1 6" xfId="357"/>
    <cellStyle name="60% - Accent1 6 2" xfId="358"/>
    <cellStyle name="60% - Accent1 6 3" xfId="359"/>
    <cellStyle name="60% - Accent1 7" xfId="360"/>
    <cellStyle name="60% - Accent2 2" xfId="361"/>
    <cellStyle name="60% - Accent2 2 10" xfId="362"/>
    <cellStyle name="60% - Accent2 2 11" xfId="363"/>
    <cellStyle name="60% - Accent2 2 12" xfId="364"/>
    <cellStyle name="60% - Accent2 2 2" xfId="365"/>
    <cellStyle name="60% - Accent2 2 2 2" xfId="366"/>
    <cellStyle name="60% - Accent2 2 3" xfId="367"/>
    <cellStyle name="60% - Accent2 2 4" xfId="368"/>
    <cellStyle name="60% - Accent2 2 5" xfId="369"/>
    <cellStyle name="60% - Accent2 2 6" xfId="370"/>
    <cellStyle name="60% - Accent2 2 7" xfId="371"/>
    <cellStyle name="60% - Accent2 2 8" xfId="372"/>
    <cellStyle name="60% - Accent2 2 9" xfId="373"/>
    <cellStyle name="60% - Accent2 3" xfId="374"/>
    <cellStyle name="60% - Accent2 3 2" xfId="375"/>
    <cellStyle name="60% - Accent2 3 3" xfId="376"/>
    <cellStyle name="60% - Accent2 4" xfId="377"/>
    <cellStyle name="60% - Accent2 4 2" xfId="378"/>
    <cellStyle name="60% - Accent2 4 3" xfId="379"/>
    <cellStyle name="60% - Accent2 5" xfId="380"/>
    <cellStyle name="60% - Accent2 5 2" xfId="381"/>
    <cellStyle name="60% - Accent2 5 3" xfId="382"/>
    <cellStyle name="60% - Accent2 6" xfId="383"/>
    <cellStyle name="60% - Accent2 6 2" xfId="384"/>
    <cellStyle name="60% - Accent2 6 3" xfId="385"/>
    <cellStyle name="60% - Accent2 7" xfId="386"/>
    <cellStyle name="60% - Accent3 2" xfId="387"/>
    <cellStyle name="60% - Accent3 2 10" xfId="388"/>
    <cellStyle name="60% - Accent3 2 11" xfId="389"/>
    <cellStyle name="60% - Accent3 2 12" xfId="390"/>
    <cellStyle name="60% - Accent3 2 2" xfId="391"/>
    <cellStyle name="60% - Accent3 2 2 2" xfId="392"/>
    <cellStyle name="60% - Accent3 2 3" xfId="393"/>
    <cellStyle name="60% - Accent3 2 4" xfId="394"/>
    <cellStyle name="60% - Accent3 2 5" xfId="395"/>
    <cellStyle name="60% - Accent3 2 6" xfId="396"/>
    <cellStyle name="60% - Accent3 2 7" xfId="397"/>
    <cellStyle name="60% - Accent3 2 8" xfId="398"/>
    <cellStyle name="60% - Accent3 2 9" xfId="399"/>
    <cellStyle name="60% - Accent3 3" xfId="400"/>
    <cellStyle name="60% - Accent3 3 2" xfId="401"/>
    <cellStyle name="60% - Accent3 3 3" xfId="402"/>
    <cellStyle name="60% - Accent3 4" xfId="403"/>
    <cellStyle name="60% - Accent3 4 2" xfId="404"/>
    <cellStyle name="60% - Accent3 4 3" xfId="405"/>
    <cellStyle name="60% - Accent3 5" xfId="406"/>
    <cellStyle name="60% - Accent3 5 2" xfId="407"/>
    <cellStyle name="60% - Accent3 5 3" xfId="408"/>
    <cellStyle name="60% - Accent3 6" xfId="409"/>
    <cellStyle name="60% - Accent3 6 2" xfId="410"/>
    <cellStyle name="60% - Accent3 6 3" xfId="411"/>
    <cellStyle name="60% - Accent3 7" xfId="412"/>
    <cellStyle name="60% - Accent4 2" xfId="413"/>
    <cellStyle name="60% - Accent4 2 10" xfId="414"/>
    <cellStyle name="60% - Accent4 2 11" xfId="415"/>
    <cellStyle name="60% - Accent4 2 12" xfId="416"/>
    <cellStyle name="60% - Accent4 2 2" xfId="417"/>
    <cellStyle name="60% - Accent4 2 2 2" xfId="418"/>
    <cellStyle name="60% - Accent4 2 3" xfId="419"/>
    <cellStyle name="60% - Accent4 2 4" xfId="420"/>
    <cellStyle name="60% - Accent4 2 5" xfId="421"/>
    <cellStyle name="60% - Accent4 2 6" xfId="422"/>
    <cellStyle name="60% - Accent4 2 7" xfId="423"/>
    <cellStyle name="60% - Accent4 2 8" xfId="424"/>
    <cellStyle name="60% - Accent4 2 9" xfId="425"/>
    <cellStyle name="60% - Accent4 3" xfId="426"/>
    <cellStyle name="60% - Accent4 3 2" xfId="427"/>
    <cellStyle name="60% - Accent4 3 3" xfId="428"/>
    <cellStyle name="60% - Accent4 4" xfId="429"/>
    <cellStyle name="60% - Accent4 4 2" xfId="430"/>
    <cellStyle name="60% - Accent4 4 3" xfId="431"/>
    <cellStyle name="60% - Accent4 5" xfId="432"/>
    <cellStyle name="60% - Accent4 5 2" xfId="433"/>
    <cellStyle name="60% - Accent4 5 3" xfId="434"/>
    <cellStyle name="60% - Accent4 6" xfId="435"/>
    <cellStyle name="60% - Accent4 6 2" xfId="436"/>
    <cellStyle name="60% - Accent4 6 3" xfId="437"/>
    <cellStyle name="60% - Accent4 7" xfId="438"/>
    <cellStyle name="60% - Accent5 2" xfId="439"/>
    <cellStyle name="60% - Accent5 2 10" xfId="440"/>
    <cellStyle name="60% - Accent5 2 11" xfId="441"/>
    <cellStyle name="60% - Accent5 2 12" xfId="442"/>
    <cellStyle name="60% - Accent5 2 2" xfId="443"/>
    <cellStyle name="60% - Accent5 2 2 2" xfId="444"/>
    <cellStyle name="60% - Accent5 2 3" xfId="445"/>
    <cellStyle name="60% - Accent5 2 4" xfId="446"/>
    <cellStyle name="60% - Accent5 2 5" xfId="447"/>
    <cellStyle name="60% - Accent5 2 6" xfId="448"/>
    <cellStyle name="60% - Accent5 2 7" xfId="449"/>
    <cellStyle name="60% - Accent5 2 8" xfId="450"/>
    <cellStyle name="60% - Accent5 2 9" xfId="451"/>
    <cellStyle name="60% - Accent5 3" xfId="452"/>
    <cellStyle name="60% - Accent5 3 2" xfId="453"/>
    <cellStyle name="60% - Accent5 3 3" xfId="454"/>
    <cellStyle name="60% - Accent5 4" xfId="455"/>
    <cellStyle name="60% - Accent5 4 2" xfId="456"/>
    <cellStyle name="60% - Accent5 4 3" xfId="457"/>
    <cellStyle name="60% - Accent5 5" xfId="458"/>
    <cellStyle name="60% - Accent5 5 2" xfId="459"/>
    <cellStyle name="60% - Accent5 5 3" xfId="460"/>
    <cellStyle name="60% - Accent5 6" xfId="461"/>
    <cellStyle name="60% - Accent5 6 2" xfId="462"/>
    <cellStyle name="60% - Accent5 6 3" xfId="463"/>
    <cellStyle name="60% - Accent5 7" xfId="464"/>
    <cellStyle name="60% - Accent6 2" xfId="465"/>
    <cellStyle name="60% - Accent6 2 10" xfId="466"/>
    <cellStyle name="60% - Accent6 2 11" xfId="467"/>
    <cellStyle name="60% - Accent6 2 12" xfId="468"/>
    <cellStyle name="60% - Accent6 2 2" xfId="469"/>
    <cellStyle name="60% - Accent6 2 2 2" xfId="470"/>
    <cellStyle name="60% - Accent6 2 3" xfId="471"/>
    <cellStyle name="60% - Accent6 2 4" xfId="472"/>
    <cellStyle name="60% - Accent6 2 5" xfId="473"/>
    <cellStyle name="60% - Accent6 2 6" xfId="474"/>
    <cellStyle name="60% - Accent6 2 7" xfId="475"/>
    <cellStyle name="60% - Accent6 2 8" xfId="476"/>
    <cellStyle name="60% - Accent6 2 9" xfId="477"/>
    <cellStyle name="60% - Accent6 3" xfId="478"/>
    <cellStyle name="60% - Accent6 3 2" xfId="479"/>
    <cellStyle name="60% - Accent6 3 3" xfId="480"/>
    <cellStyle name="60% - Accent6 4" xfId="481"/>
    <cellStyle name="60% - Accent6 4 2" xfId="482"/>
    <cellStyle name="60% - Accent6 4 3" xfId="483"/>
    <cellStyle name="60% - Accent6 5" xfId="484"/>
    <cellStyle name="60% - Accent6 5 2" xfId="485"/>
    <cellStyle name="60% - Accent6 5 3" xfId="486"/>
    <cellStyle name="60% - Accent6 6" xfId="487"/>
    <cellStyle name="60% - Accent6 6 2" xfId="488"/>
    <cellStyle name="60% - Accent6 6 3" xfId="489"/>
    <cellStyle name="60% - Accent6 7" xfId="490"/>
    <cellStyle name="Accent1 - 20%" xfId="491"/>
    <cellStyle name="Accent1 - 40%" xfId="492"/>
    <cellStyle name="Accent1 - 60%" xfId="493"/>
    <cellStyle name="Accent1 2" xfId="494"/>
    <cellStyle name="Accent1 2 10" xfId="495"/>
    <cellStyle name="Accent1 2 11" xfId="496"/>
    <cellStyle name="Accent1 2 12" xfId="497"/>
    <cellStyle name="Accent1 2 2" xfId="498"/>
    <cellStyle name="Accent1 2 2 2" xfId="499"/>
    <cellStyle name="Accent1 2 3" xfId="500"/>
    <cellStyle name="Accent1 2 4" xfId="501"/>
    <cellStyle name="Accent1 2 5" xfId="502"/>
    <cellStyle name="Accent1 2 6" xfId="503"/>
    <cellStyle name="Accent1 2 7" xfId="504"/>
    <cellStyle name="Accent1 2 8" xfId="505"/>
    <cellStyle name="Accent1 2 9" xfId="506"/>
    <cellStyle name="Accent1 3" xfId="507"/>
    <cellStyle name="Accent1 3 2" xfId="508"/>
    <cellStyle name="Accent1 3 3" xfId="509"/>
    <cellStyle name="Accent1 4" xfId="510"/>
    <cellStyle name="Accent1 4 2" xfId="511"/>
    <cellStyle name="Accent1 4 3" xfId="512"/>
    <cellStyle name="Accent1 5" xfId="513"/>
    <cellStyle name="Accent1 5 2" xfId="514"/>
    <cellStyle name="Accent1 5 3" xfId="515"/>
    <cellStyle name="Accent1 6" xfId="516"/>
    <cellStyle name="Accent1 6 2" xfId="517"/>
    <cellStyle name="Accent1 6 3" xfId="518"/>
    <cellStyle name="Accent1 7" xfId="519"/>
    <cellStyle name="Accent1 8" xfId="520"/>
    <cellStyle name="Accent1 9" xfId="521"/>
    <cellStyle name="Accent2 - 20%" xfId="522"/>
    <cellStyle name="Accent2 - 40%" xfId="523"/>
    <cellStyle name="Accent2 - 60%" xfId="524"/>
    <cellStyle name="Accent2 2" xfId="525"/>
    <cellStyle name="Accent2 2 10" xfId="526"/>
    <cellStyle name="Accent2 2 11" xfId="527"/>
    <cellStyle name="Accent2 2 12" xfId="528"/>
    <cellStyle name="Accent2 2 2" xfId="529"/>
    <cellStyle name="Accent2 2 2 2" xfId="530"/>
    <cellStyle name="Accent2 2 3" xfId="531"/>
    <cellStyle name="Accent2 2 4" xfId="532"/>
    <cellStyle name="Accent2 2 5" xfId="533"/>
    <cellStyle name="Accent2 2 6" xfId="534"/>
    <cellStyle name="Accent2 2 7" xfId="535"/>
    <cellStyle name="Accent2 2 8" xfId="536"/>
    <cellStyle name="Accent2 2 9" xfId="537"/>
    <cellStyle name="Accent2 3" xfId="538"/>
    <cellStyle name="Accent2 3 2" xfId="539"/>
    <cellStyle name="Accent2 3 3" xfId="540"/>
    <cellStyle name="Accent2 4" xfId="541"/>
    <cellStyle name="Accent2 4 2" xfId="542"/>
    <cellStyle name="Accent2 4 3" xfId="543"/>
    <cellStyle name="Accent2 5" xfId="544"/>
    <cellStyle name="Accent2 5 2" xfId="545"/>
    <cellStyle name="Accent2 5 3" xfId="546"/>
    <cellStyle name="Accent2 6" xfId="547"/>
    <cellStyle name="Accent2 6 2" xfId="548"/>
    <cellStyle name="Accent2 6 3" xfId="549"/>
    <cellStyle name="Accent2 7" xfId="550"/>
    <cellStyle name="Accent2 8" xfId="551"/>
    <cellStyle name="Accent2 9" xfId="552"/>
    <cellStyle name="Accent3 - 20%" xfId="553"/>
    <cellStyle name="Accent3 - 40%" xfId="554"/>
    <cellStyle name="Accent3 - 60%" xfId="555"/>
    <cellStyle name="Accent3 2" xfId="556"/>
    <cellStyle name="Accent3 2 10" xfId="557"/>
    <cellStyle name="Accent3 2 11" xfId="558"/>
    <cellStyle name="Accent3 2 12" xfId="559"/>
    <cellStyle name="Accent3 2 2" xfId="560"/>
    <cellStyle name="Accent3 2 2 2" xfId="561"/>
    <cellStyle name="Accent3 2 3" xfId="562"/>
    <cellStyle name="Accent3 2 4" xfId="563"/>
    <cellStyle name="Accent3 2 5" xfId="564"/>
    <cellStyle name="Accent3 2 6" xfId="565"/>
    <cellStyle name="Accent3 2 7" xfId="566"/>
    <cellStyle name="Accent3 2 8" xfId="567"/>
    <cellStyle name="Accent3 2 9" xfId="568"/>
    <cellStyle name="Accent3 3" xfId="569"/>
    <cellStyle name="Accent3 3 2" xfId="570"/>
    <cellStyle name="Accent3 3 3" xfId="571"/>
    <cellStyle name="Accent3 4" xfId="572"/>
    <cellStyle name="Accent3 4 2" xfId="573"/>
    <cellStyle name="Accent3 4 3" xfId="574"/>
    <cellStyle name="Accent3 5" xfId="575"/>
    <cellStyle name="Accent3 5 2" xfId="576"/>
    <cellStyle name="Accent3 5 3" xfId="577"/>
    <cellStyle name="Accent3 6" xfId="578"/>
    <cellStyle name="Accent3 6 2" xfId="579"/>
    <cellStyle name="Accent3 6 3" xfId="580"/>
    <cellStyle name="Accent3 7" xfId="581"/>
    <cellStyle name="Accent3 8" xfId="582"/>
    <cellStyle name="Accent3 9" xfId="583"/>
    <cellStyle name="Accent4 - 20%" xfId="584"/>
    <cellStyle name="Accent4 - 40%" xfId="585"/>
    <cellStyle name="Accent4 - 60%" xfId="586"/>
    <cellStyle name="Accent4 2" xfId="587"/>
    <cellStyle name="Accent4 2 10" xfId="588"/>
    <cellStyle name="Accent4 2 11" xfId="589"/>
    <cellStyle name="Accent4 2 12" xfId="590"/>
    <cellStyle name="Accent4 2 2" xfId="591"/>
    <cellStyle name="Accent4 2 2 2" xfId="592"/>
    <cellStyle name="Accent4 2 3" xfId="593"/>
    <cellStyle name="Accent4 2 4" xfId="594"/>
    <cellStyle name="Accent4 2 5" xfId="595"/>
    <cellStyle name="Accent4 2 6" xfId="596"/>
    <cellStyle name="Accent4 2 7" xfId="597"/>
    <cellStyle name="Accent4 2 8" xfId="598"/>
    <cellStyle name="Accent4 2 9" xfId="599"/>
    <cellStyle name="Accent4 3" xfId="600"/>
    <cellStyle name="Accent4 3 2" xfId="601"/>
    <cellStyle name="Accent4 3 3" xfId="602"/>
    <cellStyle name="Accent4 4" xfId="603"/>
    <cellStyle name="Accent4 4 2" xfId="604"/>
    <cellStyle name="Accent4 4 3" xfId="605"/>
    <cellStyle name="Accent4 5" xfId="606"/>
    <cellStyle name="Accent4 5 2" xfId="607"/>
    <cellStyle name="Accent4 5 3" xfId="608"/>
    <cellStyle name="Accent4 6" xfId="609"/>
    <cellStyle name="Accent4 6 2" xfId="610"/>
    <cellStyle name="Accent4 6 3" xfId="611"/>
    <cellStyle name="Accent4 7" xfId="612"/>
    <cellStyle name="Accent4 8" xfId="613"/>
    <cellStyle name="Accent4 9" xfId="614"/>
    <cellStyle name="Accent5 - 20%" xfId="615"/>
    <cellStyle name="Accent5 - 40%" xfId="616"/>
    <cellStyle name="Accent5 - 60%" xfId="617"/>
    <cellStyle name="Accent5 2" xfId="618"/>
    <cellStyle name="Accent5 2 10" xfId="619"/>
    <cellStyle name="Accent5 2 11" xfId="620"/>
    <cellStyle name="Accent5 2 12" xfId="621"/>
    <cellStyle name="Accent5 2 2" xfId="622"/>
    <cellStyle name="Accent5 2 2 2" xfId="623"/>
    <cellStyle name="Accent5 2 3" xfId="624"/>
    <cellStyle name="Accent5 2 4" xfId="625"/>
    <cellStyle name="Accent5 2 5" xfId="626"/>
    <cellStyle name="Accent5 2 6" xfId="627"/>
    <cellStyle name="Accent5 2 7" xfId="628"/>
    <cellStyle name="Accent5 2 8" xfId="629"/>
    <cellStyle name="Accent5 2 9" xfId="630"/>
    <cellStyle name="Accent5 3" xfId="631"/>
    <cellStyle name="Accent5 3 2" xfId="632"/>
    <cellStyle name="Accent5 3 3" xfId="633"/>
    <cellStyle name="Accent5 4" xfId="634"/>
    <cellStyle name="Accent5 4 2" xfId="635"/>
    <cellStyle name="Accent5 4 3" xfId="636"/>
    <cellStyle name="Accent5 5" xfId="637"/>
    <cellStyle name="Accent5 5 2" xfId="638"/>
    <cellStyle name="Accent5 5 3" xfId="639"/>
    <cellStyle name="Accent5 6" xfId="640"/>
    <cellStyle name="Accent5 6 2" xfId="641"/>
    <cellStyle name="Accent5 6 3" xfId="642"/>
    <cellStyle name="Accent5 7" xfId="643"/>
    <cellStyle name="Accent5 8" xfId="644"/>
    <cellStyle name="Accent5 9" xfId="645"/>
    <cellStyle name="Accent6 - 20%" xfId="646"/>
    <cellStyle name="Accent6 - 40%" xfId="647"/>
    <cellStyle name="Accent6 - 60%" xfId="648"/>
    <cellStyle name="Accent6 2" xfId="649"/>
    <cellStyle name="Accent6 2 10" xfId="650"/>
    <cellStyle name="Accent6 2 11" xfId="651"/>
    <cellStyle name="Accent6 2 12" xfId="652"/>
    <cellStyle name="Accent6 2 2" xfId="653"/>
    <cellStyle name="Accent6 2 2 2" xfId="654"/>
    <cellStyle name="Accent6 2 3" xfId="655"/>
    <cellStyle name="Accent6 2 4" xfId="656"/>
    <cellStyle name="Accent6 2 5" xfId="657"/>
    <cellStyle name="Accent6 2 6" xfId="658"/>
    <cellStyle name="Accent6 2 7" xfId="659"/>
    <cellStyle name="Accent6 2 8" xfId="660"/>
    <cellStyle name="Accent6 2 9" xfId="661"/>
    <cellStyle name="Accent6 3" xfId="662"/>
    <cellStyle name="Accent6 3 2" xfId="663"/>
    <cellStyle name="Accent6 3 3" xfId="664"/>
    <cellStyle name="Accent6 4" xfId="665"/>
    <cellStyle name="Accent6 4 2" xfId="666"/>
    <cellStyle name="Accent6 4 3" xfId="667"/>
    <cellStyle name="Accent6 5" xfId="668"/>
    <cellStyle name="Accent6 5 2" xfId="669"/>
    <cellStyle name="Accent6 5 3" xfId="670"/>
    <cellStyle name="Accent6 6" xfId="671"/>
    <cellStyle name="Accent6 6 2" xfId="672"/>
    <cellStyle name="Accent6 6 3" xfId="673"/>
    <cellStyle name="Accent6 7" xfId="674"/>
    <cellStyle name="Accent6 8" xfId="675"/>
    <cellStyle name="Accent6 9" xfId="676"/>
    <cellStyle name="Bad 2" xfId="677"/>
    <cellStyle name="Bad 2 10" xfId="678"/>
    <cellStyle name="Bad 2 11" xfId="679"/>
    <cellStyle name="Bad 2 12" xfId="680"/>
    <cellStyle name="Bad 2 2" xfId="681"/>
    <cellStyle name="Bad 2 2 2" xfId="682"/>
    <cellStyle name="Bad 2 3" xfId="683"/>
    <cellStyle name="Bad 2 4" xfId="684"/>
    <cellStyle name="Bad 2 5" xfId="685"/>
    <cellStyle name="Bad 2 6" xfId="686"/>
    <cellStyle name="Bad 2 7" xfId="687"/>
    <cellStyle name="Bad 2 8" xfId="688"/>
    <cellStyle name="Bad 2 9" xfId="689"/>
    <cellStyle name="Bad 3" xfId="690"/>
    <cellStyle name="Bad 3 2" xfId="691"/>
    <cellStyle name="Bad 3 3" xfId="692"/>
    <cellStyle name="Bad 4" xfId="693"/>
    <cellStyle name="Bad 4 2" xfId="694"/>
    <cellStyle name="Bad 4 3" xfId="695"/>
    <cellStyle name="Bad 5" xfId="696"/>
    <cellStyle name="Bad 5 2" xfId="697"/>
    <cellStyle name="Bad 5 3" xfId="698"/>
    <cellStyle name="Bad 6" xfId="699"/>
    <cellStyle name="Bad 6 2" xfId="700"/>
    <cellStyle name="Bad 6 3" xfId="701"/>
    <cellStyle name="Bad 7" xfId="702"/>
    <cellStyle name="Calc Currency (0)" xfId="703"/>
    <cellStyle name="Calc Currency (0) 10" xfId="704"/>
    <cellStyle name="Calc Currency (0) 11" xfId="705"/>
    <cellStyle name="Calc Currency (0) 12" xfId="706"/>
    <cellStyle name="Calc Currency (0) 2" xfId="707"/>
    <cellStyle name="Calc Currency (0) 3" xfId="708"/>
    <cellStyle name="Calc Currency (0) 4" xfId="709"/>
    <cellStyle name="Calc Currency (0) 5" xfId="710"/>
    <cellStyle name="Calc Currency (0) 6" xfId="711"/>
    <cellStyle name="Calc Currency (0) 7" xfId="712"/>
    <cellStyle name="Calc Currency (0) 8" xfId="713"/>
    <cellStyle name="Calc Currency (0) 9" xfId="714"/>
    <cellStyle name="Calc Currency (2)" xfId="715"/>
    <cellStyle name="Calc Percent (0)" xfId="716"/>
    <cellStyle name="Calc Percent (1)" xfId="717"/>
    <cellStyle name="Calc Percent (2)" xfId="718"/>
    <cellStyle name="Calc Units (0)" xfId="719"/>
    <cellStyle name="Calc Units (1)" xfId="720"/>
    <cellStyle name="Calc Units (2)" xfId="721"/>
    <cellStyle name="Calculation 2" xfId="722"/>
    <cellStyle name="Calculation 2 10" xfId="723"/>
    <cellStyle name="Calculation 2 10 2" xfId="724"/>
    <cellStyle name="Calculation 2 10 2 2" xfId="21408"/>
    <cellStyle name="Calculation 2 10 3" xfId="725"/>
    <cellStyle name="Calculation 2 10 3 2" xfId="21407"/>
    <cellStyle name="Calculation 2 10 4" xfId="726"/>
    <cellStyle name="Calculation 2 10 4 2" xfId="21406"/>
    <cellStyle name="Calculation 2 10 5" xfId="727"/>
    <cellStyle name="Calculation 2 10 5 2" xfId="21405"/>
    <cellStyle name="Calculation 2 11" xfId="728"/>
    <cellStyle name="Calculation 2 11 2" xfId="729"/>
    <cellStyle name="Calculation 2 11 2 2" xfId="21403"/>
    <cellStyle name="Calculation 2 11 3" xfId="730"/>
    <cellStyle name="Calculation 2 11 3 2" xfId="21402"/>
    <cellStyle name="Calculation 2 11 4" xfId="731"/>
    <cellStyle name="Calculation 2 11 4 2" xfId="21401"/>
    <cellStyle name="Calculation 2 11 5" xfId="732"/>
    <cellStyle name="Calculation 2 11 5 2" xfId="21400"/>
    <cellStyle name="Calculation 2 11 6" xfId="21404"/>
    <cellStyle name="Calculation 2 12" xfId="733"/>
    <cellStyle name="Calculation 2 12 2" xfId="734"/>
    <cellStyle name="Calculation 2 12 2 2" xfId="21398"/>
    <cellStyle name="Calculation 2 12 3" xfId="735"/>
    <cellStyle name="Calculation 2 12 3 2" xfId="21397"/>
    <cellStyle name="Calculation 2 12 4" xfId="736"/>
    <cellStyle name="Calculation 2 12 4 2" xfId="21396"/>
    <cellStyle name="Calculation 2 12 5" xfId="737"/>
    <cellStyle name="Calculation 2 12 5 2" xfId="21395"/>
    <cellStyle name="Calculation 2 12 6" xfId="21399"/>
    <cellStyle name="Calculation 2 13" xfId="738"/>
    <cellStyle name="Calculation 2 13 2" xfId="739"/>
    <cellStyle name="Calculation 2 13 2 2" xfId="21393"/>
    <cellStyle name="Calculation 2 13 3" xfId="740"/>
    <cellStyle name="Calculation 2 13 3 2" xfId="21392"/>
    <cellStyle name="Calculation 2 13 4" xfId="741"/>
    <cellStyle name="Calculation 2 13 4 2" xfId="21391"/>
    <cellStyle name="Calculation 2 13 5" xfId="21394"/>
    <cellStyle name="Calculation 2 14" xfId="742"/>
    <cellStyle name="Calculation 2 14 2" xfId="21390"/>
    <cellStyle name="Calculation 2 15" xfId="743"/>
    <cellStyle name="Calculation 2 15 2" xfId="21389"/>
    <cellStyle name="Calculation 2 16" xfId="744"/>
    <cellStyle name="Calculation 2 16 2" xfId="21388"/>
    <cellStyle name="Calculation 2 17" xfId="21409"/>
    <cellStyle name="Calculation 2 2" xfId="745"/>
    <cellStyle name="Calculation 2 2 10" xfId="21387"/>
    <cellStyle name="Calculation 2 2 2" xfId="746"/>
    <cellStyle name="Calculation 2 2 2 2" xfId="747"/>
    <cellStyle name="Calculation 2 2 2 2 2" xfId="21385"/>
    <cellStyle name="Calculation 2 2 2 3" xfId="748"/>
    <cellStyle name="Calculation 2 2 2 3 2" xfId="21384"/>
    <cellStyle name="Calculation 2 2 2 4" xfId="749"/>
    <cellStyle name="Calculation 2 2 2 4 2" xfId="21383"/>
    <cellStyle name="Calculation 2 2 2 5" xfId="21386"/>
    <cellStyle name="Calculation 2 2 3" xfId="750"/>
    <cellStyle name="Calculation 2 2 3 2" xfId="751"/>
    <cellStyle name="Calculation 2 2 3 2 2" xfId="21381"/>
    <cellStyle name="Calculation 2 2 3 3" xfId="752"/>
    <cellStyle name="Calculation 2 2 3 3 2" xfId="21380"/>
    <cellStyle name="Calculation 2 2 3 4" xfId="753"/>
    <cellStyle name="Calculation 2 2 3 4 2" xfId="21379"/>
    <cellStyle name="Calculation 2 2 3 5" xfId="21382"/>
    <cellStyle name="Calculation 2 2 4" xfId="754"/>
    <cellStyle name="Calculation 2 2 4 2" xfId="755"/>
    <cellStyle name="Calculation 2 2 4 2 2" xfId="21377"/>
    <cellStyle name="Calculation 2 2 4 3" xfId="756"/>
    <cellStyle name="Calculation 2 2 4 3 2" xfId="21376"/>
    <cellStyle name="Calculation 2 2 4 4" xfId="757"/>
    <cellStyle name="Calculation 2 2 4 4 2" xfId="21375"/>
    <cellStyle name="Calculation 2 2 4 5" xfId="21378"/>
    <cellStyle name="Calculation 2 2 5" xfId="758"/>
    <cellStyle name="Calculation 2 2 5 2" xfId="759"/>
    <cellStyle name="Calculation 2 2 5 2 2" xfId="21373"/>
    <cellStyle name="Calculation 2 2 5 3" xfId="760"/>
    <cellStyle name="Calculation 2 2 5 3 2" xfId="21372"/>
    <cellStyle name="Calculation 2 2 5 4" xfId="761"/>
    <cellStyle name="Calculation 2 2 5 4 2" xfId="21371"/>
    <cellStyle name="Calculation 2 2 5 5" xfId="21374"/>
    <cellStyle name="Calculation 2 2 6" xfId="762"/>
    <cellStyle name="Calculation 2 2 6 2" xfId="21370"/>
    <cellStyle name="Calculation 2 2 7" xfId="763"/>
    <cellStyle name="Calculation 2 2 7 2" xfId="21369"/>
    <cellStyle name="Calculation 2 2 8" xfId="764"/>
    <cellStyle name="Calculation 2 2 8 2" xfId="21368"/>
    <cellStyle name="Calculation 2 2 9" xfId="765"/>
    <cellStyle name="Calculation 2 2 9 2" xfId="21367"/>
    <cellStyle name="Calculation 2 3" xfId="766"/>
    <cellStyle name="Calculation 2 3 2" xfId="767"/>
    <cellStyle name="Calculation 2 3 2 2" xfId="21366"/>
    <cellStyle name="Calculation 2 3 3" xfId="768"/>
    <cellStyle name="Calculation 2 3 3 2" xfId="21365"/>
    <cellStyle name="Calculation 2 3 4" xfId="769"/>
    <cellStyle name="Calculation 2 3 4 2" xfId="21364"/>
    <cellStyle name="Calculation 2 3 5" xfId="770"/>
    <cellStyle name="Calculation 2 3 5 2" xfId="21363"/>
    <cellStyle name="Calculation 2 4" xfId="771"/>
    <cellStyle name="Calculation 2 4 2" xfId="772"/>
    <cellStyle name="Calculation 2 4 2 2" xfId="21362"/>
    <cellStyle name="Calculation 2 4 3" xfId="773"/>
    <cellStyle name="Calculation 2 4 3 2" xfId="21361"/>
    <cellStyle name="Calculation 2 4 4" xfId="774"/>
    <cellStyle name="Calculation 2 4 4 2" xfId="21360"/>
    <cellStyle name="Calculation 2 4 5" xfId="775"/>
    <cellStyle name="Calculation 2 4 5 2" xfId="21359"/>
    <cellStyle name="Calculation 2 5" xfId="776"/>
    <cellStyle name="Calculation 2 5 2" xfId="777"/>
    <cellStyle name="Calculation 2 5 2 2" xfId="21358"/>
    <cellStyle name="Calculation 2 5 3" xfId="778"/>
    <cellStyle name="Calculation 2 5 3 2" xfId="21357"/>
    <cellStyle name="Calculation 2 5 4" xfId="779"/>
    <cellStyle name="Calculation 2 5 4 2" xfId="21356"/>
    <cellStyle name="Calculation 2 5 5" xfId="780"/>
    <cellStyle name="Calculation 2 5 5 2" xfId="21355"/>
    <cellStyle name="Calculation 2 6" xfId="781"/>
    <cellStyle name="Calculation 2 6 2" xfId="782"/>
    <cellStyle name="Calculation 2 6 2 2" xfId="21354"/>
    <cellStyle name="Calculation 2 6 3" xfId="783"/>
    <cellStyle name="Calculation 2 6 3 2" xfId="21353"/>
    <cellStyle name="Calculation 2 6 4" xfId="784"/>
    <cellStyle name="Calculation 2 6 4 2" xfId="21352"/>
    <cellStyle name="Calculation 2 6 5" xfId="785"/>
    <cellStyle name="Calculation 2 6 5 2" xfId="21351"/>
    <cellStyle name="Calculation 2 7" xfId="786"/>
    <cellStyle name="Calculation 2 7 2" xfId="787"/>
    <cellStyle name="Calculation 2 7 2 2" xfId="21350"/>
    <cellStyle name="Calculation 2 7 3" xfId="788"/>
    <cellStyle name="Calculation 2 7 3 2" xfId="21349"/>
    <cellStyle name="Calculation 2 7 4" xfId="789"/>
    <cellStyle name="Calculation 2 7 4 2" xfId="21348"/>
    <cellStyle name="Calculation 2 7 5" xfId="790"/>
    <cellStyle name="Calculation 2 7 5 2" xfId="21347"/>
    <cellStyle name="Calculation 2 8" xfId="791"/>
    <cellStyle name="Calculation 2 8 2" xfId="792"/>
    <cellStyle name="Calculation 2 8 2 2" xfId="21346"/>
    <cellStyle name="Calculation 2 8 3" xfId="793"/>
    <cellStyle name="Calculation 2 8 3 2" xfId="21345"/>
    <cellStyle name="Calculation 2 8 4" xfId="794"/>
    <cellStyle name="Calculation 2 8 4 2" xfId="21344"/>
    <cellStyle name="Calculation 2 8 5" xfId="795"/>
    <cellStyle name="Calculation 2 8 5 2" xfId="21343"/>
    <cellStyle name="Calculation 2 9" xfId="796"/>
    <cellStyle name="Calculation 2 9 2" xfId="797"/>
    <cellStyle name="Calculation 2 9 2 2" xfId="21342"/>
    <cellStyle name="Calculation 2 9 3" xfId="798"/>
    <cellStyle name="Calculation 2 9 3 2" xfId="21341"/>
    <cellStyle name="Calculation 2 9 4" xfId="799"/>
    <cellStyle name="Calculation 2 9 4 2" xfId="21340"/>
    <cellStyle name="Calculation 2 9 5" xfId="800"/>
    <cellStyle name="Calculation 2 9 5 2" xfId="21339"/>
    <cellStyle name="Calculation 3" xfId="801"/>
    <cellStyle name="Calculation 3 2" xfId="802"/>
    <cellStyle name="Calculation 3 2 2" xfId="21337"/>
    <cellStyle name="Calculation 3 3" xfId="803"/>
    <cellStyle name="Calculation 3 3 2" xfId="21336"/>
    <cellStyle name="Calculation 3 4" xfId="21338"/>
    <cellStyle name="Calculation 4" xfId="804"/>
    <cellStyle name="Calculation 4 2" xfId="805"/>
    <cellStyle name="Calculation 4 2 2" xfId="21334"/>
    <cellStyle name="Calculation 4 3" xfId="806"/>
    <cellStyle name="Calculation 4 3 2" xfId="21333"/>
    <cellStyle name="Calculation 4 4" xfId="21335"/>
    <cellStyle name="Calculation 5" xfId="807"/>
    <cellStyle name="Calculation 5 2" xfId="808"/>
    <cellStyle name="Calculation 5 2 2" xfId="21331"/>
    <cellStyle name="Calculation 5 3" xfId="809"/>
    <cellStyle name="Calculation 5 3 2" xfId="21330"/>
    <cellStyle name="Calculation 5 4" xfId="21332"/>
    <cellStyle name="Calculation 6" xfId="810"/>
    <cellStyle name="Calculation 6 2" xfId="811"/>
    <cellStyle name="Calculation 6 2 2" xfId="21328"/>
    <cellStyle name="Calculation 6 3" xfId="812"/>
    <cellStyle name="Calculation 6 3 2" xfId="21327"/>
    <cellStyle name="Calculation 6 4" xfId="21329"/>
    <cellStyle name="Calculation 7" xfId="813"/>
    <cellStyle name="Calculation 7 2" xfId="21326"/>
    <cellStyle name="Check Cell 2" xfId="814"/>
    <cellStyle name="Check Cell 2 10" xfId="815"/>
    <cellStyle name="Check Cell 2 11" xfId="816"/>
    <cellStyle name="Check Cell 2 12" xfId="817"/>
    <cellStyle name="Check Cell 2 2" xfId="818"/>
    <cellStyle name="Check Cell 2 2 2" xfId="819"/>
    <cellStyle name="Check Cell 2 2 3" xfId="820"/>
    <cellStyle name="Check Cell 2 2 4" xfId="821"/>
    <cellStyle name="Check Cell 2 3" xfId="822"/>
    <cellStyle name="Check Cell 2 3 2" xfId="823"/>
    <cellStyle name="Check Cell 2 3 3" xfId="824"/>
    <cellStyle name="Check Cell 2 4" xfId="825"/>
    <cellStyle name="Check Cell 2 4 2" xfId="826"/>
    <cellStyle name="Check Cell 2 4 3" xfId="827"/>
    <cellStyle name="Check Cell 2 5" xfId="828"/>
    <cellStyle name="Check Cell 2 5 2" xfId="829"/>
    <cellStyle name="Check Cell 2 5 3" xfId="830"/>
    <cellStyle name="Check Cell 2 6" xfId="831"/>
    <cellStyle name="Check Cell 2 6 2" xfId="832"/>
    <cellStyle name="Check Cell 2 6 3" xfId="833"/>
    <cellStyle name="Check Cell 2 7" xfId="834"/>
    <cellStyle name="Check Cell 2 7 2" xfId="835"/>
    <cellStyle name="Check Cell 2 7 3" xfId="836"/>
    <cellStyle name="Check Cell 2 8" xfId="837"/>
    <cellStyle name="Check Cell 2 9" xfId="838"/>
    <cellStyle name="Check Cell 3" xfId="839"/>
    <cellStyle name="Check Cell 3 2" xfId="840"/>
    <cellStyle name="Check Cell 3 2 2" xfId="841"/>
    <cellStyle name="Check Cell 3 2 3" xfId="842"/>
    <cellStyle name="Check Cell 3 3" xfId="843"/>
    <cellStyle name="Check Cell 3 3 2" xfId="844"/>
    <cellStyle name="Check Cell 3 3 3" xfId="845"/>
    <cellStyle name="Check Cell 3 4" xfId="846"/>
    <cellStyle name="Check Cell 3 4 2" xfId="847"/>
    <cellStyle name="Check Cell 3 4 3" xfId="848"/>
    <cellStyle name="Check Cell 3 5" xfId="849"/>
    <cellStyle name="Check Cell 3 5 2" xfId="850"/>
    <cellStyle name="Check Cell 3 5 3" xfId="851"/>
    <cellStyle name="Check Cell 3 6" xfId="852"/>
    <cellStyle name="Check Cell 3 6 2" xfId="853"/>
    <cellStyle name="Check Cell 3 6 3" xfId="854"/>
    <cellStyle name="Check Cell 3 7" xfId="855"/>
    <cellStyle name="Check Cell 3 7 2" xfId="856"/>
    <cellStyle name="Check Cell 3 7 3" xfId="857"/>
    <cellStyle name="Check Cell 3 8" xfId="858"/>
    <cellStyle name="Check Cell 3 9" xfId="859"/>
    <cellStyle name="Check Cell 4" xfId="860"/>
    <cellStyle name="Check Cell 4 2" xfId="861"/>
    <cellStyle name="Check Cell 4 2 2" xfId="862"/>
    <cellStyle name="Check Cell 4 2 3" xfId="863"/>
    <cellStyle name="Check Cell 4 3" xfId="864"/>
    <cellStyle name="Check Cell 4 3 2" xfId="865"/>
    <cellStyle name="Check Cell 4 3 3" xfId="866"/>
    <cellStyle name="Check Cell 4 4" xfId="867"/>
    <cellStyle name="Check Cell 4 4 2" xfId="868"/>
    <cellStyle name="Check Cell 4 4 3" xfId="869"/>
    <cellStyle name="Check Cell 4 5" xfId="870"/>
    <cellStyle name="Check Cell 4 5 2" xfId="871"/>
    <cellStyle name="Check Cell 4 5 3" xfId="872"/>
    <cellStyle name="Check Cell 4 6" xfId="873"/>
    <cellStyle name="Check Cell 4 6 2" xfId="874"/>
    <cellStyle name="Check Cell 4 6 3" xfId="875"/>
    <cellStyle name="Check Cell 4 7" xfId="876"/>
    <cellStyle name="Check Cell 4 7 2" xfId="877"/>
    <cellStyle name="Check Cell 4 7 3" xfId="878"/>
    <cellStyle name="Check Cell 4 8" xfId="879"/>
    <cellStyle name="Check Cell 4 9" xfId="880"/>
    <cellStyle name="Check Cell 5" xfId="881"/>
    <cellStyle name="Check Cell 5 2" xfId="882"/>
    <cellStyle name="Check Cell 5 2 2" xfId="883"/>
    <cellStyle name="Check Cell 5 2 3" xfId="884"/>
    <cellStyle name="Check Cell 5 3" xfId="885"/>
    <cellStyle name="Check Cell 5 3 2" xfId="886"/>
    <cellStyle name="Check Cell 5 3 3" xfId="887"/>
    <cellStyle name="Check Cell 5 4" xfId="888"/>
    <cellStyle name="Check Cell 5 4 2" xfId="889"/>
    <cellStyle name="Check Cell 5 4 3" xfId="890"/>
    <cellStyle name="Check Cell 5 5" xfId="891"/>
    <cellStyle name="Check Cell 5 5 2" xfId="892"/>
    <cellStyle name="Check Cell 5 5 3" xfId="893"/>
    <cellStyle name="Check Cell 5 6" xfId="894"/>
    <cellStyle name="Check Cell 5 6 2" xfId="895"/>
    <cellStyle name="Check Cell 5 6 3" xfId="896"/>
    <cellStyle name="Check Cell 5 7" xfId="897"/>
    <cellStyle name="Check Cell 5 7 2" xfId="898"/>
    <cellStyle name="Check Cell 5 7 3" xfId="899"/>
    <cellStyle name="Check Cell 5 8" xfId="900"/>
    <cellStyle name="Check Cell 5 9" xfId="901"/>
    <cellStyle name="Check Cell 6" xfId="902"/>
    <cellStyle name="Check Cell 6 2" xfId="903"/>
    <cellStyle name="Check Cell 6 2 2" xfId="904"/>
    <cellStyle name="Check Cell 6 2 3" xfId="905"/>
    <cellStyle name="Check Cell 6 3" xfId="906"/>
    <cellStyle name="Check Cell 6 3 2" xfId="907"/>
    <cellStyle name="Check Cell 6 3 3" xfId="908"/>
    <cellStyle name="Check Cell 6 4" xfId="909"/>
    <cellStyle name="Check Cell 6 4 2" xfId="910"/>
    <cellStyle name="Check Cell 6 4 3" xfId="911"/>
    <cellStyle name="Check Cell 6 5" xfId="912"/>
    <cellStyle name="Check Cell 6 5 2" xfId="913"/>
    <cellStyle name="Check Cell 6 5 3" xfId="914"/>
    <cellStyle name="Check Cell 6 6" xfId="915"/>
    <cellStyle name="Check Cell 6 6 2" xfId="916"/>
    <cellStyle name="Check Cell 6 6 3" xfId="917"/>
    <cellStyle name="Check Cell 6 7" xfId="918"/>
    <cellStyle name="Check Cell 6 7 2" xfId="919"/>
    <cellStyle name="Check Cell 6 7 3" xfId="920"/>
    <cellStyle name="Check Cell 6 8" xfId="921"/>
    <cellStyle name="Check Cell 6 9" xfId="922"/>
    <cellStyle name="Check Cell 7" xfId="923"/>
    <cellStyle name="Comma" xfId="2" builtinId="3"/>
    <cellStyle name="Comma [0] 10" xfId="924"/>
    <cellStyle name="Comma [0] 11" xfId="925"/>
    <cellStyle name="Comma [0] 2" xfId="926"/>
    <cellStyle name="Comma [0] 2 2" xfId="927"/>
    <cellStyle name="Comma [0] 2 2 2" xfId="928"/>
    <cellStyle name="Comma [0] 2 3" xfId="929"/>
    <cellStyle name="Comma [0] 3" xfId="930"/>
    <cellStyle name="Comma [0] 3 2" xfId="931"/>
    <cellStyle name="Comma [0] 3 2 2" xfId="932"/>
    <cellStyle name="Comma [0] 3 3" xfId="933"/>
    <cellStyle name="Comma [0] 3 4" xfId="934"/>
    <cellStyle name="Comma [0] 4" xfId="935"/>
    <cellStyle name="Comma [0] 4 2" xfId="936"/>
    <cellStyle name="Comma [0] 4 2 2" xfId="937"/>
    <cellStyle name="Comma [0] 4 3" xfId="938"/>
    <cellStyle name="Comma [0] 5" xfId="939"/>
    <cellStyle name="Comma [0] 5 2" xfId="940"/>
    <cellStyle name="Comma [0] 5 2 2" xfId="941"/>
    <cellStyle name="Comma [0] 6" xfId="942"/>
    <cellStyle name="Comma [0] 6 2" xfId="943"/>
    <cellStyle name="Comma [0] 7" xfId="944"/>
    <cellStyle name="Comma [0] 7 2" xfId="945"/>
    <cellStyle name="Comma [0] 8" xfId="946"/>
    <cellStyle name="Comma [0] 9" xfId="947"/>
    <cellStyle name="Comma [00]" xfId="948"/>
    <cellStyle name="Comma 10" xfId="949"/>
    <cellStyle name="Comma 10 10" xfId="950"/>
    <cellStyle name="Comma 10 11" xfId="951"/>
    <cellStyle name="Comma 10 12" xfId="952"/>
    <cellStyle name="Comma 10 12 2" xfId="953"/>
    <cellStyle name="Comma 10 13" xfId="954"/>
    <cellStyle name="Comma 10 14" xfId="955"/>
    <cellStyle name="Comma 10 2" xfId="956"/>
    <cellStyle name="Comma 10 2 2" xfId="957"/>
    <cellStyle name="Comma 10 2 2 2" xfId="958"/>
    <cellStyle name="Comma 10 2 3" xfId="959"/>
    <cellStyle name="Comma 10 2 4" xfId="960"/>
    <cellStyle name="Comma 10 2 5" xfId="961"/>
    <cellStyle name="Comma 10 2 6" xfId="962"/>
    <cellStyle name="Comma 10 2 7" xfId="963"/>
    <cellStyle name="Comma 10 3" xfId="964"/>
    <cellStyle name="Comma 10 4" xfId="965"/>
    <cellStyle name="Comma 10 5" xfId="966"/>
    <cellStyle name="Comma 10 6" xfId="967"/>
    <cellStyle name="Comma 10 7" xfId="968"/>
    <cellStyle name="Comma 10 8" xfId="969"/>
    <cellStyle name="Comma 10 9" xfId="970"/>
    <cellStyle name="Comma 100" xfId="971"/>
    <cellStyle name="Comma 101" xfId="972"/>
    <cellStyle name="Comma 102" xfId="973"/>
    <cellStyle name="Comma 103" xfId="974"/>
    <cellStyle name="Comma 104" xfId="975"/>
    <cellStyle name="Comma 105" xfId="976"/>
    <cellStyle name="Comma 106" xfId="977"/>
    <cellStyle name="Comma 107" xfId="978"/>
    <cellStyle name="Comma 107 2" xfId="979"/>
    <cellStyle name="Comma 107 2 2" xfId="980"/>
    <cellStyle name="Comma 107 2 3" xfId="981"/>
    <cellStyle name="Comma 107 2 4" xfId="982"/>
    <cellStyle name="Comma 107 3" xfId="983"/>
    <cellStyle name="Comma 107 4" xfId="984"/>
    <cellStyle name="Comma 107 5" xfId="985"/>
    <cellStyle name="Comma 108" xfId="986"/>
    <cellStyle name="Comma 109" xfId="987"/>
    <cellStyle name="Comma 109 2" xfId="988"/>
    <cellStyle name="Comma 109 3" xfId="989"/>
    <cellStyle name="Comma 109 4" xfId="990"/>
    <cellStyle name="Comma 11" xfId="991"/>
    <cellStyle name="Comma 11 2" xfId="992"/>
    <cellStyle name="Comma 11 2 2" xfId="993"/>
    <cellStyle name="Comma 11 2 3" xfId="994"/>
    <cellStyle name="Comma 11 2 4" xfId="995"/>
    <cellStyle name="Comma 11 2 5" xfId="996"/>
    <cellStyle name="Comma 11 2 6" xfId="997"/>
    <cellStyle name="Comma 11 2 7" xfId="998"/>
    <cellStyle name="Comma 11 2 8" xfId="999"/>
    <cellStyle name="Comma 11 2 9" xfId="1000"/>
    <cellStyle name="Comma 11 3" xfId="1001"/>
    <cellStyle name="Comma 11 3 2" xfId="1002"/>
    <cellStyle name="Comma 11 3 3" xfId="1003"/>
    <cellStyle name="Comma 11 4" xfId="1004"/>
    <cellStyle name="Comma 11 4 2" xfId="1005"/>
    <cellStyle name="Comma 11 5" xfId="1006"/>
    <cellStyle name="Comma 110" xfId="1007"/>
    <cellStyle name="Comma 110 2" xfId="1008"/>
    <cellStyle name="Comma 111" xfId="21413"/>
    <cellStyle name="Comma 12" xfId="1009"/>
    <cellStyle name="Comma 12 2" xfId="1010"/>
    <cellStyle name="Comma 12 2 2" xfId="1011"/>
    <cellStyle name="Comma 12 2 2 2" xfId="1012"/>
    <cellStyle name="Comma 12 2 3" xfId="1013"/>
    <cellStyle name="Comma 12 2 4" xfId="1014"/>
    <cellStyle name="Comma 12 2 5" xfId="1015"/>
    <cellStyle name="Comma 12 2 6" xfId="1016"/>
    <cellStyle name="Comma 12 2 7" xfId="1017"/>
    <cellStyle name="Comma 12 3" xfId="1018"/>
    <cellStyle name="Comma 12 3 2" xfId="1019"/>
    <cellStyle name="Comma 12 4" xfId="1020"/>
    <cellStyle name="Comma 12 4 2" xfId="1021"/>
    <cellStyle name="Comma 13" xfId="1022"/>
    <cellStyle name="Comma 13 2" xfId="1023"/>
    <cellStyle name="Comma 13 2 2" xfId="1024"/>
    <cellStyle name="Comma 13 2 3" xfId="1025"/>
    <cellStyle name="Comma 13 2 4" xfId="1026"/>
    <cellStyle name="Comma 13 2 5" xfId="1027"/>
    <cellStyle name="Comma 13 2 6" xfId="1028"/>
    <cellStyle name="Comma 13 2 7" xfId="1029"/>
    <cellStyle name="Comma 13 3" xfId="1030"/>
    <cellStyle name="Comma 13 3 2" xfId="1031"/>
    <cellStyle name="Comma 14" xfId="1032"/>
    <cellStyle name="Comma 14 2" xfId="1033"/>
    <cellStyle name="Comma 14 2 2" xfId="1034"/>
    <cellStyle name="Comma 14 3" xfId="1035"/>
    <cellStyle name="Comma 15" xfId="1036"/>
    <cellStyle name="Comma 15 2" xfId="1037"/>
    <cellStyle name="Comma 15 2 2" xfId="1038"/>
    <cellStyle name="Comma 15 2 3" xfId="1039"/>
    <cellStyle name="Comma 15 2 4" xfId="1040"/>
    <cellStyle name="Comma 15 2 5" xfId="1041"/>
    <cellStyle name="Comma 15 2 6" xfId="1042"/>
    <cellStyle name="Comma 15 2 7" xfId="1043"/>
    <cellStyle name="Comma 15 3" xfId="1044"/>
    <cellStyle name="Comma 16" xfId="1045"/>
    <cellStyle name="Comma 16 10" xfId="1046"/>
    <cellStyle name="Comma 16 11" xfId="1047"/>
    <cellStyle name="Comma 16 2" xfId="1048"/>
    <cellStyle name="Comma 16 3" xfId="1049"/>
    <cellStyle name="Comma 16 4" xfId="1050"/>
    <cellStyle name="Comma 16 5" xfId="1051"/>
    <cellStyle name="Comma 16 6" xfId="1052"/>
    <cellStyle name="Comma 16 7" xfId="1053"/>
    <cellStyle name="Comma 16 8" xfId="1054"/>
    <cellStyle name="Comma 16 9" xfId="1055"/>
    <cellStyle name="Comma 17" xfId="1056"/>
    <cellStyle name="Comma 17 2" xfId="1057"/>
    <cellStyle name="Comma 17 2 2" xfId="1058"/>
    <cellStyle name="Comma 18" xfId="1059"/>
    <cellStyle name="Comma 18 2" xfId="1060"/>
    <cellStyle name="Comma 18 2 2" xfId="1061"/>
    <cellStyle name="Comma 19" xfId="1062"/>
    <cellStyle name="Comma 19 10" xfId="1063"/>
    <cellStyle name="Comma 19 11" xfId="1064"/>
    <cellStyle name="Comma 19 2" xfId="1065"/>
    <cellStyle name="Comma 19 3" xfId="1066"/>
    <cellStyle name="Comma 19 4" xfId="1067"/>
    <cellStyle name="Comma 19 5" xfId="1068"/>
    <cellStyle name="Comma 19 6" xfId="1069"/>
    <cellStyle name="Comma 19 7" xfId="1070"/>
    <cellStyle name="Comma 19 8" xfId="1071"/>
    <cellStyle name="Comma 19 9" xfId="1072"/>
    <cellStyle name="Comma 2" xfId="3"/>
    <cellStyle name="Comma 2 10" xfId="1073"/>
    <cellStyle name="Comma 2 10 10" xfId="1074"/>
    <cellStyle name="Comma 2 10 2" xfId="1075"/>
    <cellStyle name="Comma 2 10 2 10" xfId="1076"/>
    <cellStyle name="Comma 2 10 2 2" xfId="1077"/>
    <cellStyle name="Comma 2 10 2 2 2" xfId="1078"/>
    <cellStyle name="Comma 2 10 2 2 2 2" xfId="1079"/>
    <cellStyle name="Comma 2 10 2 2 2 2 2" xfId="1080"/>
    <cellStyle name="Comma 2 10 2 2 2 2 3" xfId="1081"/>
    <cellStyle name="Comma 2 10 2 2 2 2 4" xfId="1082"/>
    <cellStyle name="Comma 2 10 2 2 2 3" xfId="1083"/>
    <cellStyle name="Comma 2 10 2 2 2 4" xfId="1084"/>
    <cellStyle name="Comma 2 10 2 2 2 5" xfId="1085"/>
    <cellStyle name="Comma 2 10 2 2 3" xfId="1086"/>
    <cellStyle name="Comma 2 10 2 2 3 2" xfId="1087"/>
    <cellStyle name="Comma 2 10 2 2 3 3" xfId="1088"/>
    <cellStyle name="Comma 2 10 2 2 3 4" xfId="1089"/>
    <cellStyle name="Comma 2 10 2 2 4" xfId="1090"/>
    <cellStyle name="Comma 2 10 2 2 5" xfId="1091"/>
    <cellStyle name="Comma 2 10 2 2 6" xfId="1092"/>
    <cellStyle name="Comma 2 10 2 3" xfId="1093"/>
    <cellStyle name="Comma 2 10 2 3 2" xfId="1094"/>
    <cellStyle name="Comma 2 10 2 3 2 2" xfId="1095"/>
    <cellStyle name="Comma 2 10 2 3 2 2 2" xfId="1096"/>
    <cellStyle name="Comma 2 10 2 3 2 2 3" xfId="1097"/>
    <cellStyle name="Comma 2 10 2 3 2 2 4" xfId="1098"/>
    <cellStyle name="Comma 2 10 2 3 2 3" xfId="1099"/>
    <cellStyle name="Comma 2 10 2 3 2 4" xfId="1100"/>
    <cellStyle name="Comma 2 10 2 3 2 5" xfId="1101"/>
    <cellStyle name="Comma 2 10 2 3 3" xfId="1102"/>
    <cellStyle name="Comma 2 10 2 3 3 2" xfId="1103"/>
    <cellStyle name="Comma 2 10 2 3 3 3" xfId="1104"/>
    <cellStyle name="Comma 2 10 2 3 3 4" xfId="1105"/>
    <cellStyle name="Comma 2 10 2 3 4" xfId="1106"/>
    <cellStyle name="Comma 2 10 2 3 5" xfId="1107"/>
    <cellStyle name="Comma 2 10 2 3 6" xfId="1108"/>
    <cellStyle name="Comma 2 10 2 4" xfId="1109"/>
    <cellStyle name="Comma 2 10 2 5" xfId="1110"/>
    <cellStyle name="Comma 2 10 2 5 2" xfId="1111"/>
    <cellStyle name="Comma 2 10 2 5 2 2" xfId="1112"/>
    <cellStyle name="Comma 2 10 2 5 2 3" xfId="1113"/>
    <cellStyle name="Comma 2 10 2 5 2 4" xfId="1114"/>
    <cellStyle name="Comma 2 10 2 5 3" xfId="1115"/>
    <cellStyle name="Comma 2 10 2 5 4" xfId="1116"/>
    <cellStyle name="Comma 2 10 2 5 5" xfId="1117"/>
    <cellStyle name="Comma 2 10 2 6" xfId="1118"/>
    <cellStyle name="Comma 2 10 2 7" xfId="1119"/>
    <cellStyle name="Comma 2 10 2 7 2" xfId="1120"/>
    <cellStyle name="Comma 2 10 2 7 3" xfId="1121"/>
    <cellStyle name="Comma 2 10 2 7 4" xfId="1122"/>
    <cellStyle name="Comma 2 10 2 8" xfId="1123"/>
    <cellStyle name="Comma 2 10 2 9" xfId="1124"/>
    <cellStyle name="Comma 2 10 3" xfId="1125"/>
    <cellStyle name="Comma 2 10 3 2" xfId="1126"/>
    <cellStyle name="Comma 2 10 3 2 2" xfId="1127"/>
    <cellStyle name="Comma 2 10 3 2 2 2" xfId="1128"/>
    <cellStyle name="Comma 2 10 3 2 2 3" xfId="1129"/>
    <cellStyle name="Comma 2 10 3 2 2 4" xfId="1130"/>
    <cellStyle name="Comma 2 10 3 2 3" xfId="1131"/>
    <cellStyle name="Comma 2 10 3 2 4" xfId="1132"/>
    <cellStyle name="Comma 2 10 3 2 5" xfId="1133"/>
    <cellStyle name="Comma 2 10 3 3" xfId="1134"/>
    <cellStyle name="Comma 2 10 3 3 2" xfId="1135"/>
    <cellStyle name="Comma 2 10 3 3 3" xfId="1136"/>
    <cellStyle name="Comma 2 10 3 3 4" xfId="1137"/>
    <cellStyle name="Comma 2 10 3 4" xfId="1138"/>
    <cellStyle name="Comma 2 10 3 5" xfId="1139"/>
    <cellStyle name="Comma 2 10 3 6" xfId="1140"/>
    <cellStyle name="Comma 2 10 4" xfId="1141"/>
    <cellStyle name="Comma 2 10 4 2" xfId="1142"/>
    <cellStyle name="Comma 2 10 4 2 2" xfId="1143"/>
    <cellStyle name="Comma 2 10 4 2 2 2" xfId="1144"/>
    <cellStyle name="Comma 2 10 4 2 2 3" xfId="1145"/>
    <cellStyle name="Comma 2 10 4 2 2 4" xfId="1146"/>
    <cellStyle name="Comma 2 10 4 2 3" xfId="1147"/>
    <cellStyle name="Comma 2 10 4 2 4" xfId="1148"/>
    <cellStyle name="Comma 2 10 4 2 5" xfId="1149"/>
    <cellStyle name="Comma 2 10 4 3" xfId="1150"/>
    <cellStyle name="Comma 2 10 4 3 2" xfId="1151"/>
    <cellStyle name="Comma 2 10 4 3 3" xfId="1152"/>
    <cellStyle name="Comma 2 10 4 3 4" xfId="1153"/>
    <cellStyle name="Comma 2 10 4 4" xfId="1154"/>
    <cellStyle name="Comma 2 10 4 5" xfId="1155"/>
    <cellStyle name="Comma 2 10 4 6" xfId="1156"/>
    <cellStyle name="Comma 2 10 5" xfId="1157"/>
    <cellStyle name="Comma 2 10 6" xfId="1158"/>
    <cellStyle name="Comma 2 10 6 2" xfId="1159"/>
    <cellStyle name="Comma 2 10 6 2 2" xfId="1160"/>
    <cellStyle name="Comma 2 10 6 2 3" xfId="1161"/>
    <cellStyle name="Comma 2 10 6 2 4" xfId="1162"/>
    <cellStyle name="Comma 2 10 6 3" xfId="1163"/>
    <cellStyle name="Comma 2 10 6 4" xfId="1164"/>
    <cellStyle name="Comma 2 10 6 5" xfId="1165"/>
    <cellStyle name="Comma 2 10 7" xfId="1166"/>
    <cellStyle name="Comma 2 10 7 2" xfId="1167"/>
    <cellStyle name="Comma 2 10 7 3" xfId="1168"/>
    <cellStyle name="Comma 2 10 7 4" xfId="1169"/>
    <cellStyle name="Comma 2 10 8" xfId="1170"/>
    <cellStyle name="Comma 2 10 9" xfId="1171"/>
    <cellStyle name="Comma 2 100" xfId="1172"/>
    <cellStyle name="Comma 2 101" xfId="1173"/>
    <cellStyle name="Comma 2 102" xfId="1174"/>
    <cellStyle name="Comma 2 103" xfId="1175"/>
    <cellStyle name="Comma 2 104" xfId="1176"/>
    <cellStyle name="Comma 2 105" xfId="1177"/>
    <cellStyle name="Comma 2 106" xfId="1178"/>
    <cellStyle name="Comma 2 107" xfId="1179"/>
    <cellStyle name="Comma 2 107 2" xfId="1180"/>
    <cellStyle name="Comma 2 107 3" xfId="1181"/>
    <cellStyle name="Comma 2 108" xfId="1182"/>
    <cellStyle name="Comma 2 109" xfId="1183"/>
    <cellStyle name="Comma 2 11" xfId="1184"/>
    <cellStyle name="Comma 2 11 2" xfId="1185"/>
    <cellStyle name="Comma 2 11 2 2" xfId="1186"/>
    <cellStyle name="Comma 2 11 2 3" xfId="1187"/>
    <cellStyle name="Comma 2 11 2 3 2" xfId="1188"/>
    <cellStyle name="Comma 2 11 2 3 2 2" xfId="1189"/>
    <cellStyle name="Comma 2 11 2 3 2 3" xfId="1190"/>
    <cellStyle name="Comma 2 11 2 3 2 4" xfId="1191"/>
    <cellStyle name="Comma 2 11 2 3 3" xfId="1192"/>
    <cellStyle name="Comma 2 11 2 3 4" xfId="1193"/>
    <cellStyle name="Comma 2 11 2 3 5" xfId="1194"/>
    <cellStyle name="Comma 2 11 2 4" xfId="1195"/>
    <cellStyle name="Comma 2 11 2 5" xfId="1196"/>
    <cellStyle name="Comma 2 11 2 5 2" xfId="1197"/>
    <cellStyle name="Comma 2 11 2 5 3" xfId="1198"/>
    <cellStyle name="Comma 2 11 2 5 4" xfId="1199"/>
    <cellStyle name="Comma 2 11 2 6" xfId="1200"/>
    <cellStyle name="Comma 2 11 2 7" xfId="1201"/>
    <cellStyle name="Comma 2 11 2 8" xfId="1202"/>
    <cellStyle name="Comma 2 11 3" xfId="1203"/>
    <cellStyle name="Comma 2 11 3 2" xfId="1204"/>
    <cellStyle name="Comma 2 11 3 2 2" xfId="1205"/>
    <cellStyle name="Comma 2 11 3 2 2 2" xfId="1206"/>
    <cellStyle name="Comma 2 11 3 2 2 3" xfId="1207"/>
    <cellStyle name="Comma 2 11 3 2 2 4" xfId="1208"/>
    <cellStyle name="Comma 2 11 3 2 3" xfId="1209"/>
    <cellStyle name="Comma 2 11 3 2 4" xfId="1210"/>
    <cellStyle name="Comma 2 11 3 2 5" xfId="1211"/>
    <cellStyle name="Comma 2 11 3 3" xfId="1212"/>
    <cellStyle name="Comma 2 11 3 3 2" xfId="1213"/>
    <cellStyle name="Comma 2 11 3 3 3" xfId="1214"/>
    <cellStyle name="Comma 2 11 3 3 4" xfId="1215"/>
    <cellStyle name="Comma 2 11 3 4" xfId="1216"/>
    <cellStyle name="Comma 2 11 3 5" xfId="1217"/>
    <cellStyle name="Comma 2 11 3 6" xfId="1218"/>
    <cellStyle name="Comma 2 11 4" xfId="1219"/>
    <cellStyle name="Comma 2 11 5" xfId="1220"/>
    <cellStyle name="Comma 2 11 5 2" xfId="1221"/>
    <cellStyle name="Comma 2 11 5 2 2" xfId="1222"/>
    <cellStyle name="Comma 2 11 5 2 3" xfId="1223"/>
    <cellStyle name="Comma 2 11 5 2 4" xfId="1224"/>
    <cellStyle name="Comma 2 11 5 3" xfId="1225"/>
    <cellStyle name="Comma 2 11 5 4" xfId="1226"/>
    <cellStyle name="Comma 2 11 5 5" xfId="1227"/>
    <cellStyle name="Comma 2 11 6" xfId="1228"/>
    <cellStyle name="Comma 2 11 6 2" xfId="1229"/>
    <cellStyle name="Comma 2 11 6 3" xfId="1230"/>
    <cellStyle name="Comma 2 11 6 4" xfId="1231"/>
    <cellStyle name="Comma 2 11 7" xfId="1232"/>
    <cellStyle name="Comma 2 11 8" xfId="1233"/>
    <cellStyle name="Comma 2 11 9" xfId="1234"/>
    <cellStyle name="Comma 2 110" xfId="1235"/>
    <cellStyle name="Comma 2 12" xfId="1236"/>
    <cellStyle name="Comma 2 12 2" xfId="1237"/>
    <cellStyle name="Comma 2 12 2 2" xfId="1238"/>
    <cellStyle name="Comma 2 12 2 3" xfId="1239"/>
    <cellStyle name="Comma 2 12 2 3 2" xfId="1240"/>
    <cellStyle name="Comma 2 12 2 3 2 2" xfId="1241"/>
    <cellStyle name="Comma 2 12 2 3 2 3" xfId="1242"/>
    <cellStyle name="Comma 2 12 2 3 2 4" xfId="1243"/>
    <cellStyle name="Comma 2 12 2 3 3" xfId="1244"/>
    <cellStyle name="Comma 2 12 2 3 4" xfId="1245"/>
    <cellStyle name="Comma 2 12 2 3 5" xfId="1246"/>
    <cellStyle name="Comma 2 12 2 4" xfId="1247"/>
    <cellStyle name="Comma 2 12 2 5" xfId="1248"/>
    <cellStyle name="Comma 2 12 2 5 2" xfId="1249"/>
    <cellStyle name="Comma 2 12 2 5 3" xfId="1250"/>
    <cellStyle name="Comma 2 12 2 5 4" xfId="1251"/>
    <cellStyle name="Comma 2 12 2 6" xfId="1252"/>
    <cellStyle name="Comma 2 12 2 7" xfId="1253"/>
    <cellStyle name="Comma 2 12 2 8" xfId="1254"/>
    <cellStyle name="Comma 2 12 3" xfId="1255"/>
    <cellStyle name="Comma 2 12 3 2" xfId="1256"/>
    <cellStyle name="Comma 2 12 3 3" xfId="1257"/>
    <cellStyle name="Comma 2 12 3 3 2" xfId="1258"/>
    <cellStyle name="Comma 2 12 3 3 2 2" xfId="1259"/>
    <cellStyle name="Comma 2 12 3 3 2 3" xfId="1260"/>
    <cellStyle name="Comma 2 12 3 3 2 4" xfId="1261"/>
    <cellStyle name="Comma 2 12 3 3 3" xfId="1262"/>
    <cellStyle name="Comma 2 12 3 3 4" xfId="1263"/>
    <cellStyle name="Comma 2 12 3 3 5" xfId="1264"/>
    <cellStyle name="Comma 2 12 3 4" xfId="1265"/>
    <cellStyle name="Comma 2 12 3 4 2" xfId="1266"/>
    <cellStyle name="Comma 2 12 3 4 3" xfId="1267"/>
    <cellStyle name="Comma 2 12 3 4 4" xfId="1268"/>
    <cellStyle name="Comma 2 12 3 5" xfId="1269"/>
    <cellStyle name="Comma 2 12 3 6" xfId="1270"/>
    <cellStyle name="Comma 2 12 3 7" xfId="1271"/>
    <cellStyle name="Comma 2 12 4" xfId="1272"/>
    <cellStyle name="Comma 2 12 5" xfId="1273"/>
    <cellStyle name="Comma 2 12 5 2" xfId="1274"/>
    <cellStyle name="Comma 2 12 5 2 2" xfId="1275"/>
    <cellStyle name="Comma 2 12 5 2 3" xfId="1276"/>
    <cellStyle name="Comma 2 12 5 2 4" xfId="1277"/>
    <cellStyle name="Comma 2 12 5 3" xfId="1278"/>
    <cellStyle name="Comma 2 12 5 4" xfId="1279"/>
    <cellStyle name="Comma 2 12 5 5" xfId="1280"/>
    <cellStyle name="Comma 2 12 6" xfId="1281"/>
    <cellStyle name="Comma 2 12 6 2" xfId="1282"/>
    <cellStyle name="Comma 2 12 6 3" xfId="1283"/>
    <cellStyle name="Comma 2 12 6 4" xfId="1284"/>
    <cellStyle name="Comma 2 12 7" xfId="1285"/>
    <cellStyle name="Comma 2 12 8" xfId="1286"/>
    <cellStyle name="Comma 2 12 9" xfId="1287"/>
    <cellStyle name="Comma 2 13" xfId="1288"/>
    <cellStyle name="Comma 2 13 10" xfId="1289"/>
    <cellStyle name="Comma 2 13 2" xfId="1290"/>
    <cellStyle name="Comma 2 13 2 2" xfId="1291"/>
    <cellStyle name="Comma 2 13 3" xfId="1292"/>
    <cellStyle name="Comma 2 13 4" xfId="1293"/>
    <cellStyle name="Comma 2 13 5" xfId="1294"/>
    <cellStyle name="Comma 2 13 6" xfId="1295"/>
    <cellStyle name="Comma 2 13 6 2" xfId="1296"/>
    <cellStyle name="Comma 2 13 6 2 2" xfId="1297"/>
    <cellStyle name="Comma 2 13 6 2 3" xfId="1298"/>
    <cellStyle name="Comma 2 13 6 2 4" xfId="1299"/>
    <cellStyle name="Comma 2 13 6 3" xfId="1300"/>
    <cellStyle name="Comma 2 13 6 4" xfId="1301"/>
    <cellStyle name="Comma 2 13 6 5" xfId="1302"/>
    <cellStyle name="Comma 2 13 7" xfId="1303"/>
    <cellStyle name="Comma 2 13 7 2" xfId="1304"/>
    <cellStyle name="Comma 2 13 7 3" xfId="1305"/>
    <cellStyle name="Comma 2 13 7 4" xfId="1306"/>
    <cellStyle name="Comma 2 13 8" xfId="1307"/>
    <cellStyle name="Comma 2 13 9" xfId="1308"/>
    <cellStyle name="Comma 2 14" xfId="1309"/>
    <cellStyle name="Comma 2 14 2" xfId="1310"/>
    <cellStyle name="Comma 2 14 2 2" xfId="1311"/>
    <cellStyle name="Comma 2 14 3" xfId="1312"/>
    <cellStyle name="Comma 2 14 3 2" xfId="1313"/>
    <cellStyle name="Comma 2 14 4" xfId="1314"/>
    <cellStyle name="Comma 2 14 5" xfId="1315"/>
    <cellStyle name="Comma 2 14 5 2" xfId="1316"/>
    <cellStyle name="Comma 2 14 5 2 2" xfId="1317"/>
    <cellStyle name="Comma 2 14 5 2 3" xfId="1318"/>
    <cellStyle name="Comma 2 14 5 2 4" xfId="1319"/>
    <cellStyle name="Comma 2 14 5 3" xfId="1320"/>
    <cellStyle name="Comma 2 14 5 4" xfId="1321"/>
    <cellStyle name="Comma 2 14 5 5" xfId="1322"/>
    <cellStyle name="Comma 2 14 6" xfId="1323"/>
    <cellStyle name="Comma 2 14 6 2" xfId="1324"/>
    <cellStyle name="Comma 2 14 6 3" xfId="1325"/>
    <cellStyle name="Comma 2 14 6 4" xfId="1326"/>
    <cellStyle name="Comma 2 14 7" xfId="1327"/>
    <cellStyle name="Comma 2 14 8" xfId="1328"/>
    <cellStyle name="Comma 2 14 9" xfId="1329"/>
    <cellStyle name="Comma 2 15" xfId="1330"/>
    <cellStyle name="Comma 2 15 2" xfId="1331"/>
    <cellStyle name="Comma 2 15 3" xfId="1332"/>
    <cellStyle name="Comma 2 15 3 2" xfId="1333"/>
    <cellStyle name="Comma 2 15 3 3" xfId="1334"/>
    <cellStyle name="Comma 2 15 3 4" xfId="1335"/>
    <cellStyle name="Comma 2 16" xfId="1336"/>
    <cellStyle name="Comma 2 16 2" xfId="1337"/>
    <cellStyle name="Comma 2 16 2 2" xfId="1338"/>
    <cellStyle name="Comma 2 17" xfId="1339"/>
    <cellStyle name="Comma 2 17 2" xfId="1340"/>
    <cellStyle name="Comma 2 17 3" xfId="1341"/>
    <cellStyle name="Comma 2 17 3 2" xfId="1342"/>
    <cellStyle name="Comma 2 17 3 3" xfId="1343"/>
    <cellStyle name="Comma 2 17 3 4" xfId="1344"/>
    <cellStyle name="Comma 2 18" xfId="1345"/>
    <cellStyle name="Comma 2 18 2" xfId="1346"/>
    <cellStyle name="Comma 2 18 3" xfId="1347"/>
    <cellStyle name="Comma 2 18 3 2" xfId="1348"/>
    <cellStyle name="Comma 2 18 3 3" xfId="1349"/>
    <cellStyle name="Comma 2 18 3 4" xfId="1350"/>
    <cellStyle name="Comma 2 19" xfId="1351"/>
    <cellStyle name="Comma 2 19 2" xfId="1352"/>
    <cellStyle name="Comma 2 19 3" xfId="1353"/>
    <cellStyle name="Comma 2 19 3 2" xfId="1354"/>
    <cellStyle name="Comma 2 19 3 3" xfId="1355"/>
    <cellStyle name="Comma 2 19 3 4" xfId="1356"/>
    <cellStyle name="Comma 2 2" xfId="1357"/>
    <cellStyle name="Comma 2 2 10" xfId="1358"/>
    <cellStyle name="Comma 2 2 10 2" xfId="1359"/>
    <cellStyle name="Comma 2 2 10 3" xfId="1360"/>
    <cellStyle name="Comma 2 2 10 3 2" xfId="1361"/>
    <cellStyle name="Comma 2 2 10 3 2 2" xfId="1362"/>
    <cellStyle name="Comma 2 2 10 3 2 3" xfId="1363"/>
    <cellStyle name="Comma 2 2 10 3 2 4" xfId="1364"/>
    <cellStyle name="Comma 2 2 10 3 3" xfId="1365"/>
    <cellStyle name="Comma 2 2 10 3 4" xfId="1366"/>
    <cellStyle name="Comma 2 2 10 3 5" xfId="1367"/>
    <cellStyle name="Comma 2 2 10 4" xfId="1368"/>
    <cellStyle name="Comma 2 2 10 4 2" xfId="1369"/>
    <cellStyle name="Comma 2 2 10 4 3" xfId="1370"/>
    <cellStyle name="Comma 2 2 10 4 4" xfId="1371"/>
    <cellStyle name="Comma 2 2 10 5" xfId="1372"/>
    <cellStyle name="Comma 2 2 10 5 2" xfId="1373"/>
    <cellStyle name="Comma 2 2 10 5 3" xfId="1374"/>
    <cellStyle name="Comma 2 2 10 5 4" xfId="1375"/>
    <cellStyle name="Comma 2 2 10 6" xfId="1376"/>
    <cellStyle name="Comma 2 2 10 7" xfId="1377"/>
    <cellStyle name="Comma 2 2 10 8" xfId="1378"/>
    <cellStyle name="Comma 2 2 11" xfId="1379"/>
    <cellStyle name="Comma 2 2 11 2" xfId="1380"/>
    <cellStyle name="Comma 2 2 11 3" xfId="1381"/>
    <cellStyle name="Comma 2 2 11 3 2" xfId="1382"/>
    <cellStyle name="Comma 2 2 11 3 2 2" xfId="1383"/>
    <cellStyle name="Comma 2 2 11 3 2 3" xfId="1384"/>
    <cellStyle name="Comma 2 2 11 3 2 4" xfId="1385"/>
    <cellStyle name="Comma 2 2 11 3 3" xfId="1386"/>
    <cellStyle name="Comma 2 2 11 3 4" xfId="1387"/>
    <cellStyle name="Comma 2 2 11 3 5" xfId="1388"/>
    <cellStyle name="Comma 2 2 11 4" xfId="1389"/>
    <cellStyle name="Comma 2 2 11 4 2" xfId="1390"/>
    <cellStyle name="Comma 2 2 11 4 3" xfId="1391"/>
    <cellStyle name="Comma 2 2 11 4 4" xfId="1392"/>
    <cellStyle name="Comma 2 2 11 5" xfId="1393"/>
    <cellStyle name="Comma 2 2 11 5 2" xfId="1394"/>
    <cellStyle name="Comma 2 2 11 5 3" xfId="1395"/>
    <cellStyle name="Comma 2 2 11 5 4" xfId="1396"/>
    <cellStyle name="Comma 2 2 11 6" xfId="1397"/>
    <cellStyle name="Comma 2 2 11 7" xfId="1398"/>
    <cellStyle name="Comma 2 2 11 8" xfId="1399"/>
    <cellStyle name="Comma 2 2 12" xfId="1400"/>
    <cellStyle name="Comma 2 2 12 2" xfId="1401"/>
    <cellStyle name="Comma 2 2 12 2 2" xfId="1402"/>
    <cellStyle name="Comma 2 2 12 2 3" xfId="1403"/>
    <cellStyle name="Comma 2 2 12 2 4" xfId="1404"/>
    <cellStyle name="Comma 2 2 13" xfId="1405"/>
    <cellStyle name="Comma 2 2 13 2" xfId="1406"/>
    <cellStyle name="Comma 2 2 13 2 2" xfId="1407"/>
    <cellStyle name="Comma 2 2 13 2 3" xfId="1408"/>
    <cellStyle name="Comma 2 2 13 2 4" xfId="1409"/>
    <cellStyle name="Comma 2 2 14" xfId="1410"/>
    <cellStyle name="Comma 2 2 14 2" xfId="1411"/>
    <cellStyle name="Comma 2 2 14 2 2" xfId="1412"/>
    <cellStyle name="Comma 2 2 14 2 3" xfId="1413"/>
    <cellStyle name="Comma 2 2 14 2 4" xfId="1414"/>
    <cellStyle name="Comma 2 2 15" xfId="1415"/>
    <cellStyle name="Comma 2 2 15 2" xfId="1416"/>
    <cellStyle name="Comma 2 2 15 2 2" xfId="1417"/>
    <cellStyle name="Comma 2 2 15 2 3" xfId="1418"/>
    <cellStyle name="Comma 2 2 15 2 4" xfId="1419"/>
    <cellStyle name="Comma 2 2 16" xfId="1420"/>
    <cellStyle name="Comma 2 2 16 2" xfId="1421"/>
    <cellStyle name="Comma 2 2 16 2 2" xfId="1422"/>
    <cellStyle name="Comma 2 2 16 2 3" xfId="1423"/>
    <cellStyle name="Comma 2 2 16 2 4" xfId="1424"/>
    <cellStyle name="Comma 2 2 17" xfId="1425"/>
    <cellStyle name="Comma 2 2 17 2" xfId="1426"/>
    <cellStyle name="Comma 2 2 17 2 2" xfId="1427"/>
    <cellStyle name="Comma 2 2 17 2 3" xfId="1428"/>
    <cellStyle name="Comma 2 2 17 2 4" xfId="1429"/>
    <cellStyle name="Comma 2 2 18" xfId="1430"/>
    <cellStyle name="Comma 2 2 18 2" xfId="1431"/>
    <cellStyle name="Comma 2 2 18 3" xfId="1432"/>
    <cellStyle name="Comma 2 2 18 3 2" xfId="1433"/>
    <cellStyle name="Comma 2 2 18 3 3" xfId="1434"/>
    <cellStyle name="Comma 2 2 18 3 4" xfId="1435"/>
    <cellStyle name="Comma 2 2 18 4" xfId="1436"/>
    <cellStyle name="Comma 2 2 18 5" xfId="1437"/>
    <cellStyle name="Comma 2 2 18 6" xfId="1438"/>
    <cellStyle name="Comma 2 2 19" xfId="1439"/>
    <cellStyle name="Comma 2 2 2" xfId="1440"/>
    <cellStyle name="Comma 2 2 2 10" xfId="1441"/>
    <cellStyle name="Comma 2 2 2 10 2" xfId="1442"/>
    <cellStyle name="Comma 2 2 2 10 3" xfId="1443"/>
    <cellStyle name="Comma 2 2 2 10 3 2" xfId="1444"/>
    <cellStyle name="Comma 2 2 2 10 3 2 2" xfId="1445"/>
    <cellStyle name="Comma 2 2 2 10 3 2 3" xfId="1446"/>
    <cellStyle name="Comma 2 2 2 10 3 2 4" xfId="1447"/>
    <cellStyle name="Comma 2 2 2 10 3 3" xfId="1448"/>
    <cellStyle name="Comma 2 2 2 10 3 4" xfId="1449"/>
    <cellStyle name="Comma 2 2 2 10 3 5" xfId="1450"/>
    <cellStyle name="Comma 2 2 2 10 4" xfId="1451"/>
    <cellStyle name="Comma 2 2 2 10 4 2" xfId="1452"/>
    <cellStyle name="Comma 2 2 2 10 4 3" xfId="1453"/>
    <cellStyle name="Comma 2 2 2 10 4 4" xfId="1454"/>
    <cellStyle name="Comma 2 2 2 10 5" xfId="1455"/>
    <cellStyle name="Comma 2 2 2 10 6" xfId="1456"/>
    <cellStyle name="Comma 2 2 2 10 7" xfId="1457"/>
    <cellStyle name="Comma 2 2 2 11" xfId="1458"/>
    <cellStyle name="Comma 2 2 2 12" xfId="1459"/>
    <cellStyle name="Comma 2 2 2 13" xfId="1460"/>
    <cellStyle name="Comma 2 2 2 14" xfId="1461"/>
    <cellStyle name="Comma 2 2 2 15" xfId="1462"/>
    <cellStyle name="Comma 2 2 2 15 2" xfId="1463"/>
    <cellStyle name="Comma 2 2 2 16" xfId="1464"/>
    <cellStyle name="Comma 2 2 2 16 2" xfId="1465"/>
    <cellStyle name="Comma 2 2 2 17" xfId="1466"/>
    <cellStyle name="Comma 2 2 2 17 2" xfId="1467"/>
    <cellStyle name="Comma 2 2 2 18" xfId="1468"/>
    <cellStyle name="Comma 2 2 2 18 2" xfId="1469"/>
    <cellStyle name="Comma 2 2 2 18 3" xfId="1470"/>
    <cellStyle name="Comma 2 2 2 18 3 2" xfId="1471"/>
    <cellStyle name="Comma 2 2 2 18 3 3" xfId="1472"/>
    <cellStyle name="Comma 2 2 2 18 3 4" xfId="1473"/>
    <cellStyle name="Comma 2 2 2 18 4" xfId="1474"/>
    <cellStyle name="Comma 2 2 2 18 5" xfId="1475"/>
    <cellStyle name="Comma 2 2 2 18 6" xfId="1476"/>
    <cellStyle name="Comma 2 2 2 19" xfId="1477"/>
    <cellStyle name="Comma 2 2 2 19 2" xfId="1478"/>
    <cellStyle name="Comma 2 2 2 19 3" xfId="1479"/>
    <cellStyle name="Comma 2 2 2 19 4" xfId="1480"/>
    <cellStyle name="Comma 2 2 2 2" xfId="1481"/>
    <cellStyle name="Comma 2 2 2 2 10" xfId="1482"/>
    <cellStyle name="Comma 2 2 2 2 10 2" xfId="1483"/>
    <cellStyle name="Comma 2 2 2 2 10 2 2" xfId="1484"/>
    <cellStyle name="Comma 2 2 2 2 10 2 3" xfId="1485"/>
    <cellStyle name="Comma 2 2 2 2 10 2 4" xfId="1486"/>
    <cellStyle name="Comma 2 2 2 2 11" xfId="1487"/>
    <cellStyle name="Comma 2 2 2 2 11 2" xfId="1488"/>
    <cellStyle name="Comma 2 2 2 2 11 2 2" xfId="1489"/>
    <cellStyle name="Comma 2 2 2 2 11 2 3" xfId="1490"/>
    <cellStyle name="Comma 2 2 2 2 11 2 4" xfId="1491"/>
    <cellStyle name="Comma 2 2 2 2 12" xfId="1492"/>
    <cellStyle name="Comma 2 2 2 2 12 2" xfId="1493"/>
    <cellStyle name="Comma 2 2 2 2 12 2 2" xfId="1494"/>
    <cellStyle name="Comma 2 2 2 2 12 2 3" xfId="1495"/>
    <cellStyle name="Comma 2 2 2 2 12 2 4" xfId="1496"/>
    <cellStyle name="Comma 2 2 2 2 13" xfId="1497"/>
    <cellStyle name="Comma 2 2 2 2 13 2" xfId="1498"/>
    <cellStyle name="Comma 2 2 2 2 13 2 2" xfId="1499"/>
    <cellStyle name="Comma 2 2 2 2 13 2 3" xfId="1500"/>
    <cellStyle name="Comma 2 2 2 2 13 2 4" xfId="1501"/>
    <cellStyle name="Comma 2 2 2 2 14" xfId="1502"/>
    <cellStyle name="Comma 2 2 2 2 14 2" xfId="1503"/>
    <cellStyle name="Comma 2 2 2 2 14 2 2" xfId="1504"/>
    <cellStyle name="Comma 2 2 2 2 14 2 3" xfId="1505"/>
    <cellStyle name="Comma 2 2 2 2 14 2 4" xfId="1506"/>
    <cellStyle name="Comma 2 2 2 2 15" xfId="1507"/>
    <cellStyle name="Comma 2 2 2 2 15 2" xfId="1508"/>
    <cellStyle name="Comma 2 2 2 2 15 2 2" xfId="1509"/>
    <cellStyle name="Comma 2 2 2 2 15 2 3" xfId="1510"/>
    <cellStyle name="Comma 2 2 2 2 15 2 4" xfId="1511"/>
    <cellStyle name="Comma 2 2 2 2 15 3" xfId="1512"/>
    <cellStyle name="Comma 2 2 2 2 15 3 2" xfId="1513"/>
    <cellStyle name="Comma 2 2 2 2 15 3 3" xfId="1514"/>
    <cellStyle name="Comma 2 2 2 2 15 3 4" xfId="1515"/>
    <cellStyle name="Comma 2 2 2 2 15 4" xfId="1516"/>
    <cellStyle name="Comma 2 2 2 2 15 5" xfId="1517"/>
    <cellStyle name="Comma 2 2 2 2 15 6" xfId="1518"/>
    <cellStyle name="Comma 2 2 2 2 16" xfId="1519"/>
    <cellStyle name="Comma 2 2 2 2 17" xfId="1520"/>
    <cellStyle name="Comma 2 2 2 2 17 2" xfId="1521"/>
    <cellStyle name="Comma 2 2 2 2 17 3" xfId="1522"/>
    <cellStyle name="Comma 2 2 2 2 17 4" xfId="1523"/>
    <cellStyle name="Comma 2 2 2 2 18" xfId="1524"/>
    <cellStyle name="Comma 2 2 2 2 19" xfId="1525"/>
    <cellStyle name="Comma 2 2 2 2 2" xfId="1526"/>
    <cellStyle name="Comma 2 2 2 2 2 10" xfId="1527"/>
    <cellStyle name="Comma 2 2 2 2 2 11" xfId="1528"/>
    <cellStyle name="Comma 2 2 2 2 2 12" xfId="1529"/>
    <cellStyle name="Comma 2 2 2 2 2 13" xfId="1530"/>
    <cellStyle name="Comma 2 2 2 2 2 13 2" xfId="1531"/>
    <cellStyle name="Comma 2 2 2 2 2 14" xfId="1532"/>
    <cellStyle name="Comma 2 2 2 2 2 14 2" xfId="1533"/>
    <cellStyle name="Comma 2 2 2 2 2 15" xfId="1534"/>
    <cellStyle name="Comma 2 2 2 2 2 15 2" xfId="1535"/>
    <cellStyle name="Comma 2 2 2 2 2 15 3" xfId="1536"/>
    <cellStyle name="Comma 2 2 2 2 2 15 3 2" xfId="1537"/>
    <cellStyle name="Comma 2 2 2 2 2 15 3 3" xfId="1538"/>
    <cellStyle name="Comma 2 2 2 2 2 15 3 4" xfId="1539"/>
    <cellStyle name="Comma 2 2 2 2 2 15 4" xfId="1540"/>
    <cellStyle name="Comma 2 2 2 2 2 15 5" xfId="1541"/>
    <cellStyle name="Comma 2 2 2 2 2 15 6" xfId="1542"/>
    <cellStyle name="Comma 2 2 2 2 2 16" xfId="1543"/>
    <cellStyle name="Comma 2 2 2 2 2 16 2" xfId="1544"/>
    <cellStyle name="Comma 2 2 2 2 2 16 3" xfId="1545"/>
    <cellStyle name="Comma 2 2 2 2 2 16 4" xfId="1546"/>
    <cellStyle name="Comma 2 2 2 2 2 17" xfId="1547"/>
    <cellStyle name="Comma 2 2 2 2 2 17 2" xfId="1548"/>
    <cellStyle name="Comma 2 2 2 2 2 17 3" xfId="1549"/>
    <cellStyle name="Comma 2 2 2 2 2 17 4" xfId="1550"/>
    <cellStyle name="Comma 2 2 2 2 2 18" xfId="1551"/>
    <cellStyle name="Comma 2 2 2 2 2 19" xfId="1552"/>
    <cellStyle name="Comma 2 2 2 2 2 2" xfId="1553"/>
    <cellStyle name="Comma 2 2 2 2 2 2 2" xfId="1554"/>
    <cellStyle name="Comma 2 2 2 2 2 2 2 2" xfId="1555"/>
    <cellStyle name="Comma 2 2 2 2 2 2 2 3" xfId="1556"/>
    <cellStyle name="Comma 2 2 2 2 2 2 2 4" xfId="1557"/>
    <cellStyle name="Comma 2 2 2 2 2 2 2 5" xfId="1558"/>
    <cellStyle name="Comma 2 2 2 2 2 2 2 5 2" xfId="1559"/>
    <cellStyle name="Comma 2 2 2 2 2 2 2 5 3" xfId="1560"/>
    <cellStyle name="Comma 2 2 2 2 2 2 2 5 4" xfId="1561"/>
    <cellStyle name="Comma 2 2 2 2 2 2 3" xfId="1562"/>
    <cellStyle name="Comma 2 2 2 2 2 2 3 2" xfId="1563"/>
    <cellStyle name="Comma 2 2 2 2 2 2 3 2 2" xfId="1564"/>
    <cellStyle name="Comma 2 2 2 2 2 2 3 2 3" xfId="1565"/>
    <cellStyle name="Comma 2 2 2 2 2 2 3 2 4" xfId="1566"/>
    <cellStyle name="Comma 2 2 2 2 2 2 4" xfId="1567"/>
    <cellStyle name="Comma 2 2 2 2 2 2 4 2" xfId="1568"/>
    <cellStyle name="Comma 2 2 2 2 2 2 4 2 2" xfId="1569"/>
    <cellStyle name="Comma 2 2 2 2 2 2 4 2 3" xfId="1570"/>
    <cellStyle name="Comma 2 2 2 2 2 2 4 2 4" xfId="1571"/>
    <cellStyle name="Comma 2 2 2 2 2 2 5" xfId="1572"/>
    <cellStyle name="Comma 2 2 2 2 2 20" xfId="1573"/>
    <cellStyle name="Comma 2 2 2 2 2 3" xfId="1574"/>
    <cellStyle name="Comma 2 2 2 2 2 3 2" xfId="1575"/>
    <cellStyle name="Comma 2 2 2 2 2 3 2 2" xfId="1576"/>
    <cellStyle name="Comma 2 2 2 2 2 3 2 2 2" xfId="1577"/>
    <cellStyle name="Comma 2 2 2 2 2 3 2 2 2 2" xfId="1578"/>
    <cellStyle name="Comma 2 2 2 2 2 3 2 2 2 3" xfId="1579"/>
    <cellStyle name="Comma 2 2 2 2 2 3 2 2 2 4" xfId="1580"/>
    <cellStyle name="Comma 2 2 2 2 2 3 2 2 3" xfId="1581"/>
    <cellStyle name="Comma 2 2 2 2 2 3 2 2 4" xfId="1582"/>
    <cellStyle name="Comma 2 2 2 2 2 3 2 2 5" xfId="1583"/>
    <cellStyle name="Comma 2 2 2 2 2 3 2 3" xfId="1584"/>
    <cellStyle name="Comma 2 2 2 2 2 3 2 3 2" xfId="1585"/>
    <cellStyle name="Comma 2 2 2 2 2 3 2 3 3" xfId="1586"/>
    <cellStyle name="Comma 2 2 2 2 2 3 2 3 4" xfId="1587"/>
    <cellStyle name="Comma 2 2 2 2 2 3 2 4" xfId="1588"/>
    <cellStyle name="Comma 2 2 2 2 2 3 2 5" xfId="1589"/>
    <cellStyle name="Comma 2 2 2 2 2 3 2 6" xfId="1590"/>
    <cellStyle name="Comma 2 2 2 2 2 3 3" xfId="1591"/>
    <cellStyle name="Comma 2 2 2 2 2 3 3 2" xfId="1592"/>
    <cellStyle name="Comma 2 2 2 2 2 3 3 2 2" xfId="1593"/>
    <cellStyle name="Comma 2 2 2 2 2 3 3 2 2 2" xfId="1594"/>
    <cellStyle name="Comma 2 2 2 2 2 3 3 2 2 3" xfId="1595"/>
    <cellStyle name="Comma 2 2 2 2 2 3 3 2 2 4" xfId="1596"/>
    <cellStyle name="Comma 2 2 2 2 2 3 3 2 3" xfId="1597"/>
    <cellStyle name="Comma 2 2 2 2 2 3 3 2 4" xfId="1598"/>
    <cellStyle name="Comma 2 2 2 2 2 3 3 2 5" xfId="1599"/>
    <cellStyle name="Comma 2 2 2 2 2 3 3 3" xfId="1600"/>
    <cellStyle name="Comma 2 2 2 2 2 3 3 3 2" xfId="1601"/>
    <cellStyle name="Comma 2 2 2 2 2 3 3 3 3" xfId="1602"/>
    <cellStyle name="Comma 2 2 2 2 2 3 3 3 4" xfId="1603"/>
    <cellStyle name="Comma 2 2 2 2 2 3 3 4" xfId="1604"/>
    <cellStyle name="Comma 2 2 2 2 2 3 3 5" xfId="1605"/>
    <cellStyle name="Comma 2 2 2 2 2 3 3 6" xfId="1606"/>
    <cellStyle name="Comma 2 2 2 2 2 3 4" xfId="1607"/>
    <cellStyle name="Comma 2 2 2 2 2 3 5" xfId="1608"/>
    <cellStyle name="Comma 2 2 2 2 2 3 5 2" xfId="1609"/>
    <cellStyle name="Comma 2 2 2 2 2 3 5 2 2" xfId="1610"/>
    <cellStyle name="Comma 2 2 2 2 2 3 5 2 3" xfId="1611"/>
    <cellStyle name="Comma 2 2 2 2 2 3 5 2 4" xfId="1612"/>
    <cellStyle name="Comma 2 2 2 2 2 3 5 3" xfId="1613"/>
    <cellStyle name="Comma 2 2 2 2 2 3 5 4" xfId="1614"/>
    <cellStyle name="Comma 2 2 2 2 2 3 5 5" xfId="1615"/>
    <cellStyle name="Comma 2 2 2 2 2 3 6" xfId="1616"/>
    <cellStyle name="Comma 2 2 2 2 2 3 6 2" xfId="1617"/>
    <cellStyle name="Comma 2 2 2 2 2 3 6 3" xfId="1618"/>
    <cellStyle name="Comma 2 2 2 2 2 3 6 4" xfId="1619"/>
    <cellStyle name="Comma 2 2 2 2 2 3 7" xfId="1620"/>
    <cellStyle name="Comma 2 2 2 2 2 3 8" xfId="1621"/>
    <cellStyle name="Comma 2 2 2 2 2 3 9" xfId="1622"/>
    <cellStyle name="Comma 2 2 2 2 2 4" xfId="1623"/>
    <cellStyle name="Comma 2 2 2 2 2 4 2" xfId="1624"/>
    <cellStyle name="Comma 2 2 2 2 2 4 3" xfId="1625"/>
    <cellStyle name="Comma 2 2 2 2 2 4 3 2" xfId="1626"/>
    <cellStyle name="Comma 2 2 2 2 2 4 3 2 2" xfId="1627"/>
    <cellStyle name="Comma 2 2 2 2 2 4 3 2 3" xfId="1628"/>
    <cellStyle name="Comma 2 2 2 2 2 4 3 2 4" xfId="1629"/>
    <cellStyle name="Comma 2 2 2 2 2 4 3 3" xfId="1630"/>
    <cellStyle name="Comma 2 2 2 2 2 4 3 4" xfId="1631"/>
    <cellStyle name="Comma 2 2 2 2 2 4 3 5" xfId="1632"/>
    <cellStyle name="Comma 2 2 2 2 2 4 4" xfId="1633"/>
    <cellStyle name="Comma 2 2 2 2 2 4 4 2" xfId="1634"/>
    <cellStyle name="Comma 2 2 2 2 2 4 4 3" xfId="1635"/>
    <cellStyle name="Comma 2 2 2 2 2 4 4 4" xfId="1636"/>
    <cellStyle name="Comma 2 2 2 2 2 4 5" xfId="1637"/>
    <cellStyle name="Comma 2 2 2 2 2 4 6" xfId="1638"/>
    <cellStyle name="Comma 2 2 2 2 2 4 7" xfId="1639"/>
    <cellStyle name="Comma 2 2 2 2 2 5" xfId="1640"/>
    <cellStyle name="Comma 2 2 2 2 2 5 2" xfId="1641"/>
    <cellStyle name="Comma 2 2 2 2 2 5 3" xfId="1642"/>
    <cellStyle name="Comma 2 2 2 2 2 5 3 2" xfId="1643"/>
    <cellStyle name="Comma 2 2 2 2 2 5 3 2 2" xfId="1644"/>
    <cellStyle name="Comma 2 2 2 2 2 5 3 2 3" xfId="1645"/>
    <cellStyle name="Comma 2 2 2 2 2 5 3 2 4" xfId="1646"/>
    <cellStyle name="Comma 2 2 2 2 2 5 3 3" xfId="1647"/>
    <cellStyle name="Comma 2 2 2 2 2 5 3 4" xfId="1648"/>
    <cellStyle name="Comma 2 2 2 2 2 5 3 5" xfId="1649"/>
    <cellStyle name="Comma 2 2 2 2 2 5 4" xfId="1650"/>
    <cellStyle name="Comma 2 2 2 2 2 5 4 2" xfId="1651"/>
    <cellStyle name="Comma 2 2 2 2 2 5 4 3" xfId="1652"/>
    <cellStyle name="Comma 2 2 2 2 2 5 4 4" xfId="1653"/>
    <cellStyle name="Comma 2 2 2 2 2 5 5" xfId="1654"/>
    <cellStyle name="Comma 2 2 2 2 2 5 6" xfId="1655"/>
    <cellStyle name="Comma 2 2 2 2 2 5 7" xfId="1656"/>
    <cellStyle name="Comma 2 2 2 2 2 6" xfId="1657"/>
    <cellStyle name="Comma 2 2 2 2 2 7" xfId="1658"/>
    <cellStyle name="Comma 2 2 2 2 2 8" xfId="1659"/>
    <cellStyle name="Comma 2 2 2 2 2 9" xfId="1660"/>
    <cellStyle name="Comma 2 2 2 2 20" xfId="1661"/>
    <cellStyle name="Comma 2 2 2 2 3" xfId="1662"/>
    <cellStyle name="Comma 2 2 2 2 3 10" xfId="1663"/>
    <cellStyle name="Comma 2 2 2 2 3 11" xfId="1664"/>
    <cellStyle name="Comma 2 2 2 2 3 2" xfId="1665"/>
    <cellStyle name="Comma 2 2 2 2 3 2 2" xfId="1666"/>
    <cellStyle name="Comma 2 2 2 2 3 2 2 2" xfId="1667"/>
    <cellStyle name="Comma 2 2 2 2 3 2 2 2 2" xfId="1668"/>
    <cellStyle name="Comma 2 2 2 2 3 2 2 2 2 2" xfId="1669"/>
    <cellStyle name="Comma 2 2 2 2 3 2 2 2 2 3" xfId="1670"/>
    <cellStyle name="Comma 2 2 2 2 3 2 2 2 2 4" xfId="1671"/>
    <cellStyle name="Comma 2 2 2 2 3 2 2 2 3" xfId="1672"/>
    <cellStyle name="Comma 2 2 2 2 3 2 2 2 4" xfId="1673"/>
    <cellStyle name="Comma 2 2 2 2 3 2 2 2 5" xfId="1674"/>
    <cellStyle name="Comma 2 2 2 2 3 2 2 3" xfId="1675"/>
    <cellStyle name="Comma 2 2 2 2 3 2 2 3 2" xfId="1676"/>
    <cellStyle name="Comma 2 2 2 2 3 2 2 3 3" xfId="1677"/>
    <cellStyle name="Comma 2 2 2 2 3 2 2 3 4" xfId="1678"/>
    <cellStyle name="Comma 2 2 2 2 3 2 2 4" xfId="1679"/>
    <cellStyle name="Comma 2 2 2 2 3 2 2 4 2" xfId="1680"/>
    <cellStyle name="Comma 2 2 2 2 3 2 2 4 3" xfId="1681"/>
    <cellStyle name="Comma 2 2 2 2 3 2 2 4 4" xfId="1682"/>
    <cellStyle name="Comma 2 2 2 2 3 2 2 5" xfId="1683"/>
    <cellStyle name="Comma 2 2 2 2 3 2 2 6" xfId="1684"/>
    <cellStyle name="Comma 2 2 2 2 3 2 2 7" xfId="1685"/>
    <cellStyle name="Comma 2 2 2 2 3 2 3" xfId="1686"/>
    <cellStyle name="Comma 2 2 2 2 3 2 3 2" xfId="1687"/>
    <cellStyle name="Comma 2 2 2 2 3 2 3 2 2" xfId="1688"/>
    <cellStyle name="Comma 2 2 2 2 3 2 3 2 2 2" xfId="1689"/>
    <cellStyle name="Comma 2 2 2 2 3 2 3 2 2 3" xfId="1690"/>
    <cellStyle name="Comma 2 2 2 2 3 2 3 2 2 4" xfId="1691"/>
    <cellStyle name="Comma 2 2 2 2 3 2 3 2 3" xfId="1692"/>
    <cellStyle name="Comma 2 2 2 2 3 2 3 2 4" xfId="1693"/>
    <cellStyle name="Comma 2 2 2 2 3 2 3 2 5" xfId="1694"/>
    <cellStyle name="Comma 2 2 2 2 3 2 3 3" xfId="1695"/>
    <cellStyle name="Comma 2 2 2 2 3 2 3 3 2" xfId="1696"/>
    <cellStyle name="Comma 2 2 2 2 3 2 3 3 3" xfId="1697"/>
    <cellStyle name="Comma 2 2 2 2 3 2 3 3 4" xfId="1698"/>
    <cellStyle name="Comma 2 2 2 2 3 2 3 4" xfId="1699"/>
    <cellStyle name="Comma 2 2 2 2 3 2 3 4 2" xfId="1700"/>
    <cellStyle name="Comma 2 2 2 2 3 2 3 4 3" xfId="1701"/>
    <cellStyle name="Comma 2 2 2 2 3 2 3 4 4" xfId="1702"/>
    <cellStyle name="Comma 2 2 2 2 3 2 3 5" xfId="1703"/>
    <cellStyle name="Comma 2 2 2 2 3 2 3 6" xfId="1704"/>
    <cellStyle name="Comma 2 2 2 2 3 2 3 7" xfId="1705"/>
    <cellStyle name="Comma 2 2 2 2 3 2 4" xfId="1706"/>
    <cellStyle name="Comma 2 2 2 2 3 2 4 2" xfId="1707"/>
    <cellStyle name="Comma 2 2 2 2 3 2 4 2 2" xfId="1708"/>
    <cellStyle name="Comma 2 2 2 2 3 2 4 2 3" xfId="1709"/>
    <cellStyle name="Comma 2 2 2 2 3 2 4 2 4" xfId="1710"/>
    <cellStyle name="Comma 2 2 2 2 3 2 4 3" xfId="1711"/>
    <cellStyle name="Comma 2 2 2 2 3 2 4 3 2" xfId="1712"/>
    <cellStyle name="Comma 2 2 2 2 3 2 4 3 3" xfId="1713"/>
    <cellStyle name="Comma 2 2 2 2 3 2 4 3 4" xfId="1714"/>
    <cellStyle name="Comma 2 2 2 2 3 2 4 4" xfId="1715"/>
    <cellStyle name="Comma 2 2 2 2 3 2 4 5" xfId="1716"/>
    <cellStyle name="Comma 2 2 2 2 3 2 4 6" xfId="1717"/>
    <cellStyle name="Comma 2 2 2 2 3 2 5" xfId="1718"/>
    <cellStyle name="Comma 2 2 2 2 3 2 6" xfId="1719"/>
    <cellStyle name="Comma 2 2 2 2 3 2 6 2" xfId="1720"/>
    <cellStyle name="Comma 2 2 2 2 3 2 6 3" xfId="1721"/>
    <cellStyle name="Comma 2 2 2 2 3 2 6 4" xfId="1722"/>
    <cellStyle name="Comma 2 2 2 2 3 2 7" xfId="1723"/>
    <cellStyle name="Comma 2 2 2 2 3 2 8" xfId="1724"/>
    <cellStyle name="Comma 2 2 2 2 3 2 9" xfId="1725"/>
    <cellStyle name="Comma 2 2 2 2 3 3" xfId="1726"/>
    <cellStyle name="Comma 2 2 2 2 3 3 2" xfId="1727"/>
    <cellStyle name="Comma 2 2 2 2 3 3 2 2" xfId="1728"/>
    <cellStyle name="Comma 2 2 2 2 3 3 2 2 2" xfId="1729"/>
    <cellStyle name="Comma 2 2 2 2 3 3 2 2 3" xfId="1730"/>
    <cellStyle name="Comma 2 2 2 2 3 3 2 2 4" xfId="1731"/>
    <cellStyle name="Comma 2 2 2 2 3 3 2 3" xfId="1732"/>
    <cellStyle name="Comma 2 2 2 2 3 3 2 4" xfId="1733"/>
    <cellStyle name="Comma 2 2 2 2 3 3 2 5" xfId="1734"/>
    <cellStyle name="Comma 2 2 2 2 3 3 3" xfId="1735"/>
    <cellStyle name="Comma 2 2 2 2 3 3 4" xfId="1736"/>
    <cellStyle name="Comma 2 2 2 2 3 3 4 2" xfId="1737"/>
    <cellStyle name="Comma 2 2 2 2 3 3 4 3" xfId="1738"/>
    <cellStyle name="Comma 2 2 2 2 3 3 4 4" xfId="1739"/>
    <cellStyle name="Comma 2 2 2 2 3 3 5" xfId="1740"/>
    <cellStyle name="Comma 2 2 2 2 3 3 6" xfId="1741"/>
    <cellStyle name="Comma 2 2 2 2 3 3 7" xfId="1742"/>
    <cellStyle name="Comma 2 2 2 2 3 4" xfId="1743"/>
    <cellStyle name="Comma 2 2 2 2 3 4 2" xfId="1744"/>
    <cellStyle name="Comma 2 2 2 2 3 4 2 2" xfId="1745"/>
    <cellStyle name="Comma 2 2 2 2 3 4 2 2 2" xfId="1746"/>
    <cellStyle name="Comma 2 2 2 2 3 4 2 2 3" xfId="1747"/>
    <cellStyle name="Comma 2 2 2 2 3 4 2 2 4" xfId="1748"/>
    <cellStyle name="Comma 2 2 2 2 3 4 2 3" xfId="1749"/>
    <cellStyle name="Comma 2 2 2 2 3 4 2 4" xfId="1750"/>
    <cellStyle name="Comma 2 2 2 2 3 4 2 5" xfId="1751"/>
    <cellStyle name="Comma 2 2 2 2 3 4 3" xfId="1752"/>
    <cellStyle name="Comma 2 2 2 2 3 4 4" xfId="1753"/>
    <cellStyle name="Comma 2 2 2 2 3 4 4 2" xfId="1754"/>
    <cellStyle name="Comma 2 2 2 2 3 4 4 3" xfId="1755"/>
    <cellStyle name="Comma 2 2 2 2 3 4 4 4" xfId="1756"/>
    <cellStyle name="Comma 2 2 2 2 3 4 5" xfId="1757"/>
    <cellStyle name="Comma 2 2 2 2 3 4 6" xfId="1758"/>
    <cellStyle name="Comma 2 2 2 2 3 4 7" xfId="1759"/>
    <cellStyle name="Comma 2 2 2 2 3 5" xfId="1760"/>
    <cellStyle name="Comma 2 2 2 2 3 6" xfId="1761"/>
    <cellStyle name="Comma 2 2 2 2 3 6 2" xfId="1762"/>
    <cellStyle name="Comma 2 2 2 2 3 6 2 2" xfId="1763"/>
    <cellStyle name="Comma 2 2 2 2 3 6 2 3" xfId="1764"/>
    <cellStyle name="Comma 2 2 2 2 3 6 2 4" xfId="1765"/>
    <cellStyle name="Comma 2 2 2 2 3 6 3" xfId="1766"/>
    <cellStyle name="Comma 2 2 2 2 3 6 4" xfId="1767"/>
    <cellStyle name="Comma 2 2 2 2 3 6 5" xfId="1768"/>
    <cellStyle name="Comma 2 2 2 2 3 7" xfId="1769"/>
    <cellStyle name="Comma 2 2 2 2 3 7 2" xfId="1770"/>
    <cellStyle name="Comma 2 2 2 2 3 7 3" xfId="1771"/>
    <cellStyle name="Comma 2 2 2 2 3 7 4" xfId="1772"/>
    <cellStyle name="Comma 2 2 2 2 3 8" xfId="1773"/>
    <cellStyle name="Comma 2 2 2 2 3 8 2" xfId="1774"/>
    <cellStyle name="Comma 2 2 2 2 3 8 3" xfId="1775"/>
    <cellStyle name="Comma 2 2 2 2 3 8 4" xfId="1776"/>
    <cellStyle name="Comma 2 2 2 2 3 9" xfId="1777"/>
    <cellStyle name="Comma 2 2 2 2 4" xfId="1778"/>
    <cellStyle name="Comma 2 2 2 2 4 2" xfId="1779"/>
    <cellStyle name="Comma 2 2 2 2 4 3" xfId="1780"/>
    <cellStyle name="Comma 2 2 2 2 4 3 2" xfId="1781"/>
    <cellStyle name="Comma 2 2 2 2 4 3 3" xfId="1782"/>
    <cellStyle name="Comma 2 2 2 2 4 3 4" xfId="1783"/>
    <cellStyle name="Comma 2 2 2 2 5" xfId="1784"/>
    <cellStyle name="Comma 2 2 2 2 5 10" xfId="1785"/>
    <cellStyle name="Comma 2 2 2 2 5 11" xfId="1786"/>
    <cellStyle name="Comma 2 2 2 2 5 2" xfId="1787"/>
    <cellStyle name="Comma 2 2 2 2 5 2 2" xfId="1788"/>
    <cellStyle name="Comma 2 2 2 2 5 2 2 2" xfId="1789"/>
    <cellStyle name="Comma 2 2 2 2 5 2 2 2 2" xfId="1790"/>
    <cellStyle name="Comma 2 2 2 2 5 2 2 2 2 2" xfId="1791"/>
    <cellStyle name="Comma 2 2 2 2 5 2 2 2 2 3" xfId="1792"/>
    <cellStyle name="Comma 2 2 2 2 5 2 2 2 2 4" xfId="1793"/>
    <cellStyle name="Comma 2 2 2 2 5 2 2 2 3" xfId="1794"/>
    <cellStyle name="Comma 2 2 2 2 5 2 2 2 4" xfId="1795"/>
    <cellStyle name="Comma 2 2 2 2 5 2 2 2 5" xfId="1796"/>
    <cellStyle name="Comma 2 2 2 2 5 2 2 3" xfId="1797"/>
    <cellStyle name="Comma 2 2 2 2 5 2 2 3 2" xfId="1798"/>
    <cellStyle name="Comma 2 2 2 2 5 2 2 3 3" xfId="1799"/>
    <cellStyle name="Comma 2 2 2 2 5 2 2 3 4" xfId="1800"/>
    <cellStyle name="Comma 2 2 2 2 5 2 2 4" xfId="1801"/>
    <cellStyle name="Comma 2 2 2 2 5 2 2 5" xfId="1802"/>
    <cellStyle name="Comma 2 2 2 2 5 2 2 6" xfId="1803"/>
    <cellStyle name="Comma 2 2 2 2 5 2 3" xfId="1804"/>
    <cellStyle name="Comma 2 2 2 2 5 2 3 2" xfId="1805"/>
    <cellStyle name="Comma 2 2 2 2 5 2 3 2 2" xfId="1806"/>
    <cellStyle name="Comma 2 2 2 2 5 2 3 2 2 2" xfId="1807"/>
    <cellStyle name="Comma 2 2 2 2 5 2 3 2 2 3" xfId="1808"/>
    <cellStyle name="Comma 2 2 2 2 5 2 3 2 2 4" xfId="1809"/>
    <cellStyle name="Comma 2 2 2 2 5 2 3 2 3" xfId="1810"/>
    <cellStyle name="Comma 2 2 2 2 5 2 3 2 4" xfId="1811"/>
    <cellStyle name="Comma 2 2 2 2 5 2 3 2 5" xfId="1812"/>
    <cellStyle name="Comma 2 2 2 2 5 2 3 3" xfId="1813"/>
    <cellStyle name="Comma 2 2 2 2 5 2 3 3 2" xfId="1814"/>
    <cellStyle name="Comma 2 2 2 2 5 2 3 3 3" xfId="1815"/>
    <cellStyle name="Comma 2 2 2 2 5 2 3 3 4" xfId="1816"/>
    <cellStyle name="Comma 2 2 2 2 5 2 3 4" xfId="1817"/>
    <cellStyle name="Comma 2 2 2 2 5 2 3 5" xfId="1818"/>
    <cellStyle name="Comma 2 2 2 2 5 2 3 6" xfId="1819"/>
    <cellStyle name="Comma 2 2 2 2 5 2 4" xfId="1820"/>
    <cellStyle name="Comma 2 2 2 2 5 2 4 2" xfId="1821"/>
    <cellStyle name="Comma 2 2 2 2 5 2 4 2 2" xfId="1822"/>
    <cellStyle name="Comma 2 2 2 2 5 2 4 2 3" xfId="1823"/>
    <cellStyle name="Comma 2 2 2 2 5 2 4 2 4" xfId="1824"/>
    <cellStyle name="Comma 2 2 2 2 5 2 4 3" xfId="1825"/>
    <cellStyle name="Comma 2 2 2 2 5 2 4 4" xfId="1826"/>
    <cellStyle name="Comma 2 2 2 2 5 2 4 5" xfId="1827"/>
    <cellStyle name="Comma 2 2 2 2 5 2 5" xfId="1828"/>
    <cellStyle name="Comma 2 2 2 2 5 2 5 2" xfId="1829"/>
    <cellStyle name="Comma 2 2 2 2 5 2 5 3" xfId="1830"/>
    <cellStyle name="Comma 2 2 2 2 5 2 5 4" xfId="1831"/>
    <cellStyle name="Comma 2 2 2 2 5 2 6" xfId="1832"/>
    <cellStyle name="Comma 2 2 2 2 5 2 7" xfId="1833"/>
    <cellStyle name="Comma 2 2 2 2 5 2 8" xfId="1834"/>
    <cellStyle name="Comma 2 2 2 2 5 3" xfId="1835"/>
    <cellStyle name="Comma 2 2 2 2 5 3 2" xfId="1836"/>
    <cellStyle name="Comma 2 2 2 2 5 3 2 2" xfId="1837"/>
    <cellStyle name="Comma 2 2 2 2 5 3 2 2 2" xfId="1838"/>
    <cellStyle name="Comma 2 2 2 2 5 3 2 2 3" xfId="1839"/>
    <cellStyle name="Comma 2 2 2 2 5 3 2 2 4" xfId="1840"/>
    <cellStyle name="Comma 2 2 2 2 5 3 2 3" xfId="1841"/>
    <cellStyle name="Comma 2 2 2 2 5 3 2 4" xfId="1842"/>
    <cellStyle name="Comma 2 2 2 2 5 3 2 5" xfId="1843"/>
    <cellStyle name="Comma 2 2 2 2 5 3 3" xfId="1844"/>
    <cellStyle name="Comma 2 2 2 2 5 3 3 2" xfId="1845"/>
    <cellStyle name="Comma 2 2 2 2 5 3 3 3" xfId="1846"/>
    <cellStyle name="Comma 2 2 2 2 5 3 3 4" xfId="1847"/>
    <cellStyle name="Comma 2 2 2 2 5 3 4" xfId="1848"/>
    <cellStyle name="Comma 2 2 2 2 5 3 5" xfId="1849"/>
    <cellStyle name="Comma 2 2 2 2 5 3 6" xfId="1850"/>
    <cellStyle name="Comma 2 2 2 2 5 4" xfId="1851"/>
    <cellStyle name="Comma 2 2 2 2 5 4 2" xfId="1852"/>
    <cellStyle name="Comma 2 2 2 2 5 4 2 2" xfId="1853"/>
    <cellStyle name="Comma 2 2 2 2 5 4 2 2 2" xfId="1854"/>
    <cellStyle name="Comma 2 2 2 2 5 4 2 2 3" xfId="1855"/>
    <cellStyle name="Comma 2 2 2 2 5 4 2 2 4" xfId="1856"/>
    <cellStyle name="Comma 2 2 2 2 5 4 2 3" xfId="1857"/>
    <cellStyle name="Comma 2 2 2 2 5 4 2 4" xfId="1858"/>
    <cellStyle name="Comma 2 2 2 2 5 4 2 5" xfId="1859"/>
    <cellStyle name="Comma 2 2 2 2 5 4 3" xfId="1860"/>
    <cellStyle name="Comma 2 2 2 2 5 4 3 2" xfId="1861"/>
    <cellStyle name="Comma 2 2 2 2 5 4 3 3" xfId="1862"/>
    <cellStyle name="Comma 2 2 2 2 5 4 3 4" xfId="1863"/>
    <cellStyle name="Comma 2 2 2 2 5 4 4" xfId="1864"/>
    <cellStyle name="Comma 2 2 2 2 5 4 5" xfId="1865"/>
    <cellStyle name="Comma 2 2 2 2 5 4 6" xfId="1866"/>
    <cellStyle name="Comma 2 2 2 2 5 5" xfId="1867"/>
    <cellStyle name="Comma 2 2 2 2 5 6" xfId="1868"/>
    <cellStyle name="Comma 2 2 2 2 5 6 2" xfId="1869"/>
    <cellStyle name="Comma 2 2 2 2 5 6 2 2" xfId="1870"/>
    <cellStyle name="Comma 2 2 2 2 5 6 2 3" xfId="1871"/>
    <cellStyle name="Comma 2 2 2 2 5 6 2 4" xfId="1872"/>
    <cellStyle name="Comma 2 2 2 2 5 6 3" xfId="1873"/>
    <cellStyle name="Comma 2 2 2 2 5 6 4" xfId="1874"/>
    <cellStyle name="Comma 2 2 2 2 5 6 5" xfId="1875"/>
    <cellStyle name="Comma 2 2 2 2 5 7" xfId="1876"/>
    <cellStyle name="Comma 2 2 2 2 5 7 2" xfId="1877"/>
    <cellStyle name="Comma 2 2 2 2 5 7 3" xfId="1878"/>
    <cellStyle name="Comma 2 2 2 2 5 7 4" xfId="1879"/>
    <cellStyle name="Comma 2 2 2 2 5 8" xfId="1880"/>
    <cellStyle name="Comma 2 2 2 2 5 8 2" xfId="1881"/>
    <cellStyle name="Comma 2 2 2 2 5 8 3" xfId="1882"/>
    <cellStyle name="Comma 2 2 2 2 5 8 4" xfId="1883"/>
    <cellStyle name="Comma 2 2 2 2 5 9" xfId="1884"/>
    <cellStyle name="Comma 2 2 2 2 6" xfId="1885"/>
    <cellStyle name="Comma 2 2 2 2 6 10" xfId="1886"/>
    <cellStyle name="Comma 2 2 2 2 6 2" xfId="1887"/>
    <cellStyle name="Comma 2 2 2 2 6 2 2" xfId="1888"/>
    <cellStyle name="Comma 2 2 2 2 6 2 2 2" xfId="1889"/>
    <cellStyle name="Comma 2 2 2 2 6 2 2 2 2" xfId="1890"/>
    <cellStyle name="Comma 2 2 2 2 6 2 2 2 3" xfId="1891"/>
    <cellStyle name="Comma 2 2 2 2 6 2 2 2 4" xfId="1892"/>
    <cellStyle name="Comma 2 2 2 2 6 2 2 3" xfId="1893"/>
    <cellStyle name="Comma 2 2 2 2 6 2 2 4" xfId="1894"/>
    <cellStyle name="Comma 2 2 2 2 6 2 2 5" xfId="1895"/>
    <cellStyle name="Comma 2 2 2 2 6 2 3" xfId="1896"/>
    <cellStyle name="Comma 2 2 2 2 6 2 3 2" xfId="1897"/>
    <cellStyle name="Comma 2 2 2 2 6 2 3 3" xfId="1898"/>
    <cellStyle name="Comma 2 2 2 2 6 2 3 4" xfId="1899"/>
    <cellStyle name="Comma 2 2 2 2 6 2 4" xfId="1900"/>
    <cellStyle name="Comma 2 2 2 2 6 2 5" xfId="1901"/>
    <cellStyle name="Comma 2 2 2 2 6 2 6" xfId="1902"/>
    <cellStyle name="Comma 2 2 2 2 6 3" xfId="1903"/>
    <cellStyle name="Comma 2 2 2 2 6 3 2" xfId="1904"/>
    <cellStyle name="Comma 2 2 2 2 6 3 2 2" xfId="1905"/>
    <cellStyle name="Comma 2 2 2 2 6 3 2 2 2" xfId="1906"/>
    <cellStyle name="Comma 2 2 2 2 6 3 2 2 3" xfId="1907"/>
    <cellStyle name="Comma 2 2 2 2 6 3 2 2 4" xfId="1908"/>
    <cellStyle name="Comma 2 2 2 2 6 3 2 3" xfId="1909"/>
    <cellStyle name="Comma 2 2 2 2 6 3 2 4" xfId="1910"/>
    <cellStyle name="Comma 2 2 2 2 6 3 2 5" xfId="1911"/>
    <cellStyle name="Comma 2 2 2 2 6 3 3" xfId="1912"/>
    <cellStyle name="Comma 2 2 2 2 6 3 3 2" xfId="1913"/>
    <cellStyle name="Comma 2 2 2 2 6 3 3 3" xfId="1914"/>
    <cellStyle name="Comma 2 2 2 2 6 3 3 4" xfId="1915"/>
    <cellStyle name="Comma 2 2 2 2 6 3 4" xfId="1916"/>
    <cellStyle name="Comma 2 2 2 2 6 3 5" xfId="1917"/>
    <cellStyle name="Comma 2 2 2 2 6 3 6" xfId="1918"/>
    <cellStyle name="Comma 2 2 2 2 6 4" xfId="1919"/>
    <cellStyle name="Comma 2 2 2 2 6 5" xfId="1920"/>
    <cellStyle name="Comma 2 2 2 2 6 5 2" xfId="1921"/>
    <cellStyle name="Comma 2 2 2 2 6 5 2 2" xfId="1922"/>
    <cellStyle name="Comma 2 2 2 2 6 5 2 3" xfId="1923"/>
    <cellStyle name="Comma 2 2 2 2 6 5 2 4" xfId="1924"/>
    <cellStyle name="Comma 2 2 2 2 6 5 3" xfId="1925"/>
    <cellStyle name="Comma 2 2 2 2 6 5 4" xfId="1926"/>
    <cellStyle name="Comma 2 2 2 2 6 5 5" xfId="1927"/>
    <cellStyle name="Comma 2 2 2 2 6 6" xfId="1928"/>
    <cellStyle name="Comma 2 2 2 2 6 6 2" xfId="1929"/>
    <cellStyle name="Comma 2 2 2 2 6 6 3" xfId="1930"/>
    <cellStyle name="Comma 2 2 2 2 6 6 4" xfId="1931"/>
    <cellStyle name="Comma 2 2 2 2 6 7" xfId="1932"/>
    <cellStyle name="Comma 2 2 2 2 6 7 2" xfId="1933"/>
    <cellStyle name="Comma 2 2 2 2 6 7 3" xfId="1934"/>
    <cellStyle name="Comma 2 2 2 2 6 7 4" xfId="1935"/>
    <cellStyle name="Comma 2 2 2 2 6 8" xfId="1936"/>
    <cellStyle name="Comma 2 2 2 2 6 9" xfId="1937"/>
    <cellStyle name="Comma 2 2 2 2 7" xfId="1938"/>
    <cellStyle name="Comma 2 2 2 2 7 10" xfId="1939"/>
    <cellStyle name="Comma 2 2 2 2 7 2" xfId="1940"/>
    <cellStyle name="Comma 2 2 2 2 7 2 2" xfId="1941"/>
    <cellStyle name="Comma 2 2 2 2 7 2 2 2" xfId="1942"/>
    <cellStyle name="Comma 2 2 2 2 7 2 2 2 2" xfId="1943"/>
    <cellStyle name="Comma 2 2 2 2 7 2 2 2 3" xfId="1944"/>
    <cellStyle name="Comma 2 2 2 2 7 2 2 2 4" xfId="1945"/>
    <cellStyle name="Comma 2 2 2 2 7 2 2 3" xfId="1946"/>
    <cellStyle name="Comma 2 2 2 2 7 2 2 4" xfId="1947"/>
    <cellStyle name="Comma 2 2 2 2 7 2 2 5" xfId="1948"/>
    <cellStyle name="Comma 2 2 2 2 7 2 3" xfId="1949"/>
    <cellStyle name="Comma 2 2 2 2 7 2 3 2" xfId="1950"/>
    <cellStyle name="Comma 2 2 2 2 7 2 3 3" xfId="1951"/>
    <cellStyle name="Comma 2 2 2 2 7 2 3 4" xfId="1952"/>
    <cellStyle name="Comma 2 2 2 2 7 2 4" xfId="1953"/>
    <cellStyle name="Comma 2 2 2 2 7 2 5" xfId="1954"/>
    <cellStyle name="Comma 2 2 2 2 7 2 6" xfId="1955"/>
    <cellStyle name="Comma 2 2 2 2 7 3" xfId="1956"/>
    <cellStyle name="Comma 2 2 2 2 7 3 2" xfId="1957"/>
    <cellStyle name="Comma 2 2 2 2 7 3 2 2" xfId="1958"/>
    <cellStyle name="Comma 2 2 2 2 7 3 2 2 2" xfId="1959"/>
    <cellStyle name="Comma 2 2 2 2 7 3 2 2 3" xfId="1960"/>
    <cellStyle name="Comma 2 2 2 2 7 3 2 2 4" xfId="1961"/>
    <cellStyle name="Comma 2 2 2 2 7 3 2 3" xfId="1962"/>
    <cellStyle name="Comma 2 2 2 2 7 3 2 4" xfId="1963"/>
    <cellStyle name="Comma 2 2 2 2 7 3 2 5" xfId="1964"/>
    <cellStyle name="Comma 2 2 2 2 7 3 3" xfId="1965"/>
    <cellStyle name="Comma 2 2 2 2 7 3 3 2" xfId="1966"/>
    <cellStyle name="Comma 2 2 2 2 7 3 3 3" xfId="1967"/>
    <cellStyle name="Comma 2 2 2 2 7 3 3 4" xfId="1968"/>
    <cellStyle name="Comma 2 2 2 2 7 3 4" xfId="1969"/>
    <cellStyle name="Comma 2 2 2 2 7 3 5" xfId="1970"/>
    <cellStyle name="Comma 2 2 2 2 7 3 6" xfId="1971"/>
    <cellStyle name="Comma 2 2 2 2 7 4" xfId="1972"/>
    <cellStyle name="Comma 2 2 2 2 7 5" xfId="1973"/>
    <cellStyle name="Comma 2 2 2 2 7 5 2" xfId="1974"/>
    <cellStyle name="Comma 2 2 2 2 7 5 2 2" xfId="1975"/>
    <cellStyle name="Comma 2 2 2 2 7 5 2 3" xfId="1976"/>
    <cellStyle name="Comma 2 2 2 2 7 5 2 4" xfId="1977"/>
    <cellStyle name="Comma 2 2 2 2 7 5 3" xfId="1978"/>
    <cellStyle name="Comma 2 2 2 2 7 5 4" xfId="1979"/>
    <cellStyle name="Comma 2 2 2 2 7 5 5" xfId="1980"/>
    <cellStyle name="Comma 2 2 2 2 7 6" xfId="1981"/>
    <cellStyle name="Comma 2 2 2 2 7 6 2" xfId="1982"/>
    <cellStyle name="Comma 2 2 2 2 7 6 3" xfId="1983"/>
    <cellStyle name="Comma 2 2 2 2 7 6 4" xfId="1984"/>
    <cellStyle name="Comma 2 2 2 2 7 7" xfId="1985"/>
    <cellStyle name="Comma 2 2 2 2 7 7 2" xfId="1986"/>
    <cellStyle name="Comma 2 2 2 2 7 7 3" xfId="1987"/>
    <cellStyle name="Comma 2 2 2 2 7 7 4" xfId="1988"/>
    <cellStyle name="Comma 2 2 2 2 7 8" xfId="1989"/>
    <cellStyle name="Comma 2 2 2 2 7 9" xfId="1990"/>
    <cellStyle name="Comma 2 2 2 2 8" xfId="1991"/>
    <cellStyle name="Comma 2 2 2 2 8 2" xfId="1992"/>
    <cellStyle name="Comma 2 2 2 2 8 3" xfId="1993"/>
    <cellStyle name="Comma 2 2 2 2 8 3 2" xfId="1994"/>
    <cellStyle name="Comma 2 2 2 2 8 3 2 2" xfId="1995"/>
    <cellStyle name="Comma 2 2 2 2 8 3 2 3" xfId="1996"/>
    <cellStyle name="Comma 2 2 2 2 8 3 2 4" xfId="1997"/>
    <cellStyle name="Comma 2 2 2 2 8 3 3" xfId="1998"/>
    <cellStyle name="Comma 2 2 2 2 8 3 4" xfId="1999"/>
    <cellStyle name="Comma 2 2 2 2 8 3 5" xfId="2000"/>
    <cellStyle name="Comma 2 2 2 2 8 4" xfId="2001"/>
    <cellStyle name="Comma 2 2 2 2 8 4 2" xfId="2002"/>
    <cellStyle name="Comma 2 2 2 2 8 4 3" xfId="2003"/>
    <cellStyle name="Comma 2 2 2 2 8 4 4" xfId="2004"/>
    <cellStyle name="Comma 2 2 2 2 8 5" xfId="2005"/>
    <cellStyle name="Comma 2 2 2 2 8 5 2" xfId="2006"/>
    <cellStyle name="Comma 2 2 2 2 8 5 3" xfId="2007"/>
    <cellStyle name="Comma 2 2 2 2 8 5 4" xfId="2008"/>
    <cellStyle name="Comma 2 2 2 2 8 6" xfId="2009"/>
    <cellStyle name="Comma 2 2 2 2 8 7" xfId="2010"/>
    <cellStyle name="Comma 2 2 2 2 8 8" xfId="2011"/>
    <cellStyle name="Comma 2 2 2 2 9" xfId="2012"/>
    <cellStyle name="Comma 2 2 2 2 9 2" xfId="2013"/>
    <cellStyle name="Comma 2 2 2 2 9 3" xfId="2014"/>
    <cellStyle name="Comma 2 2 2 2 9 3 2" xfId="2015"/>
    <cellStyle name="Comma 2 2 2 2 9 3 2 2" xfId="2016"/>
    <cellStyle name="Comma 2 2 2 2 9 3 2 3" xfId="2017"/>
    <cellStyle name="Comma 2 2 2 2 9 3 2 4" xfId="2018"/>
    <cellStyle name="Comma 2 2 2 2 9 3 3" xfId="2019"/>
    <cellStyle name="Comma 2 2 2 2 9 3 4" xfId="2020"/>
    <cellStyle name="Comma 2 2 2 2 9 3 5" xfId="2021"/>
    <cellStyle name="Comma 2 2 2 2 9 4" xfId="2022"/>
    <cellStyle name="Comma 2 2 2 2 9 4 2" xfId="2023"/>
    <cellStyle name="Comma 2 2 2 2 9 4 3" xfId="2024"/>
    <cellStyle name="Comma 2 2 2 2 9 4 4" xfId="2025"/>
    <cellStyle name="Comma 2 2 2 2 9 5" xfId="2026"/>
    <cellStyle name="Comma 2 2 2 2 9 5 2" xfId="2027"/>
    <cellStyle name="Comma 2 2 2 2 9 5 3" xfId="2028"/>
    <cellStyle name="Comma 2 2 2 2 9 5 4" xfId="2029"/>
    <cellStyle name="Comma 2 2 2 2 9 6" xfId="2030"/>
    <cellStyle name="Comma 2 2 2 2 9 7" xfId="2031"/>
    <cellStyle name="Comma 2 2 2 2 9 8" xfId="2032"/>
    <cellStyle name="Comma 2 2 2 20" xfId="2033"/>
    <cellStyle name="Comma 2 2 2 20 2" xfId="2034"/>
    <cellStyle name="Comma 2 2 2 20 3" xfId="2035"/>
    <cellStyle name="Comma 2 2 2 20 4" xfId="2036"/>
    <cellStyle name="Comma 2 2 2 21" xfId="2037"/>
    <cellStyle name="Comma 2 2 2 22" xfId="2038"/>
    <cellStyle name="Comma 2 2 2 23" xfId="2039"/>
    <cellStyle name="Comma 2 2 2 3" xfId="2040"/>
    <cellStyle name="Comma 2 2 2 3 10" xfId="2041"/>
    <cellStyle name="Comma 2 2 2 3 2" xfId="2042"/>
    <cellStyle name="Comma 2 2 2 3 2 2" xfId="2043"/>
    <cellStyle name="Comma 2 2 2 3 2 2 2" xfId="2044"/>
    <cellStyle name="Comma 2 2 2 3 2 2 2 2" xfId="2045"/>
    <cellStyle name="Comma 2 2 2 3 2 2 2 2 2" xfId="2046"/>
    <cellStyle name="Comma 2 2 2 3 2 2 2 2 3" xfId="2047"/>
    <cellStyle name="Comma 2 2 2 3 2 2 2 2 4" xfId="2048"/>
    <cellStyle name="Comma 2 2 2 3 2 2 2 3" xfId="2049"/>
    <cellStyle name="Comma 2 2 2 3 2 2 2 4" xfId="2050"/>
    <cellStyle name="Comma 2 2 2 3 2 2 2 5" xfId="2051"/>
    <cellStyle name="Comma 2 2 2 3 2 2 3" xfId="2052"/>
    <cellStyle name="Comma 2 2 2 3 2 2 4" xfId="2053"/>
    <cellStyle name="Comma 2 2 2 3 2 2 4 2" xfId="2054"/>
    <cellStyle name="Comma 2 2 2 3 2 2 4 3" xfId="2055"/>
    <cellStyle name="Comma 2 2 2 3 2 2 4 4" xfId="2056"/>
    <cellStyle name="Comma 2 2 2 3 2 2 5" xfId="2057"/>
    <cellStyle name="Comma 2 2 2 3 2 2 6" xfId="2058"/>
    <cellStyle name="Comma 2 2 2 3 2 2 7" xfId="2059"/>
    <cellStyle name="Comma 2 2 2 3 2 3" xfId="2060"/>
    <cellStyle name="Comma 2 2 2 3 2 3 2" xfId="2061"/>
    <cellStyle name="Comma 2 2 2 3 2 3 2 2" xfId="2062"/>
    <cellStyle name="Comma 2 2 2 3 2 3 2 2 2" xfId="2063"/>
    <cellStyle name="Comma 2 2 2 3 2 3 2 2 3" xfId="2064"/>
    <cellStyle name="Comma 2 2 2 3 2 3 2 2 4" xfId="2065"/>
    <cellStyle name="Comma 2 2 2 3 2 3 2 3" xfId="2066"/>
    <cellStyle name="Comma 2 2 2 3 2 3 2 4" xfId="2067"/>
    <cellStyle name="Comma 2 2 2 3 2 3 2 5" xfId="2068"/>
    <cellStyle name="Comma 2 2 2 3 2 3 3" xfId="2069"/>
    <cellStyle name="Comma 2 2 2 3 2 3 4" xfId="2070"/>
    <cellStyle name="Comma 2 2 2 3 2 3 4 2" xfId="2071"/>
    <cellStyle name="Comma 2 2 2 3 2 3 4 3" xfId="2072"/>
    <cellStyle name="Comma 2 2 2 3 2 3 4 4" xfId="2073"/>
    <cellStyle name="Comma 2 2 2 3 2 3 5" xfId="2074"/>
    <cellStyle name="Comma 2 2 2 3 2 3 6" xfId="2075"/>
    <cellStyle name="Comma 2 2 2 3 2 3 7" xfId="2076"/>
    <cellStyle name="Comma 2 2 2 3 2 4" xfId="2077"/>
    <cellStyle name="Comma 2 2 2 3 2 4 2" xfId="2078"/>
    <cellStyle name="Comma 2 2 2 3 2 4 3" xfId="2079"/>
    <cellStyle name="Comma 2 2 2 3 2 4 3 2" xfId="2080"/>
    <cellStyle name="Comma 2 2 2 3 2 4 3 3" xfId="2081"/>
    <cellStyle name="Comma 2 2 2 3 2 4 3 4" xfId="2082"/>
    <cellStyle name="Comma 2 2 2 3 2 4 4" xfId="2083"/>
    <cellStyle name="Comma 2 2 2 3 2 4 5" xfId="2084"/>
    <cellStyle name="Comma 2 2 2 3 2 4 6" xfId="2085"/>
    <cellStyle name="Comma 2 2 2 3 2 5" xfId="2086"/>
    <cellStyle name="Comma 2 2 2 3 2 5 2" xfId="2087"/>
    <cellStyle name="Comma 2 2 2 3 2 5 3" xfId="2088"/>
    <cellStyle name="Comma 2 2 2 3 2 5 4" xfId="2089"/>
    <cellStyle name="Comma 2 2 2 3 2 6" xfId="2090"/>
    <cellStyle name="Comma 2 2 2 3 2 6 2" xfId="2091"/>
    <cellStyle name="Comma 2 2 2 3 2 6 3" xfId="2092"/>
    <cellStyle name="Comma 2 2 2 3 2 6 4" xfId="2093"/>
    <cellStyle name="Comma 2 2 2 3 2 7" xfId="2094"/>
    <cellStyle name="Comma 2 2 2 3 2 8" xfId="2095"/>
    <cellStyle name="Comma 2 2 2 3 2 9" xfId="2096"/>
    <cellStyle name="Comma 2 2 2 3 3" xfId="2097"/>
    <cellStyle name="Comma 2 2 2 3 3 2" xfId="2098"/>
    <cellStyle name="Comma 2 2 2 3 3 2 2" xfId="2099"/>
    <cellStyle name="Comma 2 2 2 3 3 2 2 2" xfId="2100"/>
    <cellStyle name="Comma 2 2 2 3 3 2 2 3" xfId="2101"/>
    <cellStyle name="Comma 2 2 2 3 3 2 2 4" xfId="2102"/>
    <cellStyle name="Comma 2 2 2 3 3 2 3" xfId="2103"/>
    <cellStyle name="Comma 2 2 2 3 3 2 4" xfId="2104"/>
    <cellStyle name="Comma 2 2 2 3 3 2 5" xfId="2105"/>
    <cellStyle name="Comma 2 2 2 3 3 3" xfId="2106"/>
    <cellStyle name="Comma 2 2 2 3 3 3 2" xfId="2107"/>
    <cellStyle name="Comma 2 2 2 3 3 3 3" xfId="2108"/>
    <cellStyle name="Comma 2 2 2 3 3 3 4" xfId="2109"/>
    <cellStyle name="Comma 2 2 2 3 3 4" xfId="2110"/>
    <cellStyle name="Comma 2 2 2 3 3 4 2" xfId="2111"/>
    <cellStyle name="Comma 2 2 2 3 3 4 3" xfId="2112"/>
    <cellStyle name="Comma 2 2 2 3 3 4 4" xfId="2113"/>
    <cellStyle name="Comma 2 2 2 3 3 5" xfId="2114"/>
    <cellStyle name="Comma 2 2 2 3 3 6" xfId="2115"/>
    <cellStyle name="Comma 2 2 2 3 3 7" xfId="2116"/>
    <cellStyle name="Comma 2 2 2 3 4" xfId="2117"/>
    <cellStyle name="Comma 2 2 2 3 4 2" xfId="2118"/>
    <cellStyle name="Comma 2 2 2 3 4 2 2" xfId="2119"/>
    <cellStyle name="Comma 2 2 2 3 4 2 2 2" xfId="2120"/>
    <cellStyle name="Comma 2 2 2 3 4 2 2 3" xfId="2121"/>
    <cellStyle name="Comma 2 2 2 3 4 2 2 4" xfId="2122"/>
    <cellStyle name="Comma 2 2 2 3 4 2 3" xfId="2123"/>
    <cellStyle name="Comma 2 2 2 3 4 2 4" xfId="2124"/>
    <cellStyle name="Comma 2 2 2 3 4 2 5" xfId="2125"/>
    <cellStyle name="Comma 2 2 2 3 4 3" xfId="2126"/>
    <cellStyle name="Comma 2 2 2 3 4 3 2" xfId="2127"/>
    <cellStyle name="Comma 2 2 2 3 4 3 3" xfId="2128"/>
    <cellStyle name="Comma 2 2 2 3 4 3 4" xfId="2129"/>
    <cellStyle name="Comma 2 2 2 3 4 4" xfId="2130"/>
    <cellStyle name="Comma 2 2 2 3 4 4 2" xfId="2131"/>
    <cellStyle name="Comma 2 2 2 3 4 4 3" xfId="2132"/>
    <cellStyle name="Comma 2 2 2 3 4 4 4" xfId="2133"/>
    <cellStyle name="Comma 2 2 2 3 4 5" xfId="2134"/>
    <cellStyle name="Comma 2 2 2 3 4 6" xfId="2135"/>
    <cellStyle name="Comma 2 2 2 3 4 7" xfId="2136"/>
    <cellStyle name="Comma 2 2 2 3 5" xfId="2137"/>
    <cellStyle name="Comma 2 2 2 3 5 2" xfId="2138"/>
    <cellStyle name="Comma 2 2 2 3 6" xfId="2139"/>
    <cellStyle name="Comma 2 2 2 3 6 2" xfId="2140"/>
    <cellStyle name="Comma 2 2 2 3 6 2 2" xfId="2141"/>
    <cellStyle name="Comma 2 2 2 3 6 2 3" xfId="2142"/>
    <cellStyle name="Comma 2 2 2 3 6 2 4" xfId="2143"/>
    <cellStyle name="Comma 2 2 2 3 6 3" xfId="2144"/>
    <cellStyle name="Comma 2 2 2 3 6 4" xfId="2145"/>
    <cellStyle name="Comma 2 2 2 3 6 5" xfId="2146"/>
    <cellStyle name="Comma 2 2 2 3 7" xfId="2147"/>
    <cellStyle name="Comma 2 2 2 3 7 2" xfId="2148"/>
    <cellStyle name="Comma 2 2 2 3 7 3" xfId="2149"/>
    <cellStyle name="Comma 2 2 2 3 7 4" xfId="2150"/>
    <cellStyle name="Comma 2 2 2 3 8" xfId="2151"/>
    <cellStyle name="Comma 2 2 2 3 9" xfId="2152"/>
    <cellStyle name="Comma 2 2 2 4" xfId="2153"/>
    <cellStyle name="Comma 2 2 2 4 10" xfId="2154"/>
    <cellStyle name="Comma 2 2 2 4 2" xfId="2155"/>
    <cellStyle name="Comma 2 2 2 4 2 2" xfId="2156"/>
    <cellStyle name="Comma 2 2 2 4 2 2 2" xfId="2157"/>
    <cellStyle name="Comma 2 2 2 4 2 2 2 2" xfId="2158"/>
    <cellStyle name="Comma 2 2 2 4 2 2 2 2 2" xfId="2159"/>
    <cellStyle name="Comma 2 2 2 4 2 2 2 2 3" xfId="2160"/>
    <cellStyle name="Comma 2 2 2 4 2 2 2 2 4" xfId="2161"/>
    <cellStyle name="Comma 2 2 2 4 2 2 2 3" xfId="2162"/>
    <cellStyle name="Comma 2 2 2 4 2 2 2 4" xfId="2163"/>
    <cellStyle name="Comma 2 2 2 4 2 2 2 5" xfId="2164"/>
    <cellStyle name="Comma 2 2 2 4 2 2 3" xfId="2165"/>
    <cellStyle name="Comma 2 2 2 4 2 2 3 2" xfId="2166"/>
    <cellStyle name="Comma 2 2 2 4 2 2 3 3" xfId="2167"/>
    <cellStyle name="Comma 2 2 2 4 2 2 3 4" xfId="2168"/>
    <cellStyle name="Comma 2 2 2 4 2 2 4" xfId="2169"/>
    <cellStyle name="Comma 2 2 2 4 2 2 5" xfId="2170"/>
    <cellStyle name="Comma 2 2 2 4 2 2 6" xfId="2171"/>
    <cellStyle name="Comma 2 2 2 4 2 3" xfId="2172"/>
    <cellStyle name="Comma 2 2 2 4 2 3 2" xfId="2173"/>
    <cellStyle name="Comma 2 2 2 4 2 3 2 2" xfId="2174"/>
    <cellStyle name="Comma 2 2 2 4 2 3 2 2 2" xfId="2175"/>
    <cellStyle name="Comma 2 2 2 4 2 3 2 2 3" xfId="2176"/>
    <cellStyle name="Comma 2 2 2 4 2 3 2 2 4" xfId="2177"/>
    <cellStyle name="Comma 2 2 2 4 2 3 2 3" xfId="2178"/>
    <cellStyle name="Comma 2 2 2 4 2 3 2 4" xfId="2179"/>
    <cellStyle name="Comma 2 2 2 4 2 3 2 5" xfId="2180"/>
    <cellStyle name="Comma 2 2 2 4 2 3 3" xfId="2181"/>
    <cellStyle name="Comma 2 2 2 4 2 3 3 2" xfId="2182"/>
    <cellStyle name="Comma 2 2 2 4 2 3 3 3" xfId="2183"/>
    <cellStyle name="Comma 2 2 2 4 2 3 3 4" xfId="2184"/>
    <cellStyle name="Comma 2 2 2 4 2 3 4" xfId="2185"/>
    <cellStyle name="Comma 2 2 2 4 2 3 5" xfId="2186"/>
    <cellStyle name="Comma 2 2 2 4 2 3 6" xfId="2187"/>
    <cellStyle name="Comma 2 2 2 4 2 4" xfId="2188"/>
    <cellStyle name="Comma 2 2 2 4 2 4 2" xfId="2189"/>
    <cellStyle name="Comma 2 2 2 4 2 4 2 2" xfId="2190"/>
    <cellStyle name="Comma 2 2 2 4 2 4 2 3" xfId="2191"/>
    <cellStyle name="Comma 2 2 2 4 2 4 2 4" xfId="2192"/>
    <cellStyle name="Comma 2 2 2 4 2 4 3" xfId="2193"/>
    <cellStyle name="Comma 2 2 2 4 2 4 4" xfId="2194"/>
    <cellStyle name="Comma 2 2 2 4 2 4 5" xfId="2195"/>
    <cellStyle name="Comma 2 2 2 4 2 5" xfId="2196"/>
    <cellStyle name="Comma 2 2 2 4 2 5 2" xfId="2197"/>
    <cellStyle name="Comma 2 2 2 4 2 5 3" xfId="2198"/>
    <cellStyle name="Comma 2 2 2 4 2 5 4" xfId="2199"/>
    <cellStyle name="Comma 2 2 2 4 2 6" xfId="2200"/>
    <cellStyle name="Comma 2 2 2 4 2 7" xfId="2201"/>
    <cellStyle name="Comma 2 2 2 4 2 8" xfId="2202"/>
    <cellStyle name="Comma 2 2 2 4 3" xfId="2203"/>
    <cellStyle name="Comma 2 2 2 4 3 2" xfId="2204"/>
    <cellStyle name="Comma 2 2 2 4 3 2 2" xfId="2205"/>
    <cellStyle name="Comma 2 2 2 4 3 2 2 2" xfId="2206"/>
    <cellStyle name="Comma 2 2 2 4 3 2 2 3" xfId="2207"/>
    <cellStyle name="Comma 2 2 2 4 3 2 2 4" xfId="2208"/>
    <cellStyle name="Comma 2 2 2 4 3 2 3" xfId="2209"/>
    <cellStyle name="Comma 2 2 2 4 3 2 4" xfId="2210"/>
    <cellStyle name="Comma 2 2 2 4 3 2 5" xfId="2211"/>
    <cellStyle name="Comma 2 2 2 4 3 3" xfId="2212"/>
    <cellStyle name="Comma 2 2 2 4 3 3 2" xfId="2213"/>
    <cellStyle name="Comma 2 2 2 4 3 3 3" xfId="2214"/>
    <cellStyle name="Comma 2 2 2 4 3 3 4" xfId="2215"/>
    <cellStyle name="Comma 2 2 2 4 3 4" xfId="2216"/>
    <cellStyle name="Comma 2 2 2 4 3 5" xfId="2217"/>
    <cellStyle name="Comma 2 2 2 4 3 6" xfId="2218"/>
    <cellStyle name="Comma 2 2 2 4 4" xfId="2219"/>
    <cellStyle name="Comma 2 2 2 4 4 2" xfId="2220"/>
    <cellStyle name="Comma 2 2 2 4 4 2 2" xfId="2221"/>
    <cellStyle name="Comma 2 2 2 4 4 2 2 2" xfId="2222"/>
    <cellStyle name="Comma 2 2 2 4 4 2 2 3" xfId="2223"/>
    <cellStyle name="Comma 2 2 2 4 4 2 2 4" xfId="2224"/>
    <cellStyle name="Comma 2 2 2 4 4 2 3" xfId="2225"/>
    <cellStyle name="Comma 2 2 2 4 4 2 4" xfId="2226"/>
    <cellStyle name="Comma 2 2 2 4 4 2 5" xfId="2227"/>
    <cellStyle name="Comma 2 2 2 4 4 3" xfId="2228"/>
    <cellStyle name="Comma 2 2 2 4 4 3 2" xfId="2229"/>
    <cellStyle name="Comma 2 2 2 4 4 3 3" xfId="2230"/>
    <cellStyle name="Comma 2 2 2 4 4 3 4" xfId="2231"/>
    <cellStyle name="Comma 2 2 2 4 4 4" xfId="2232"/>
    <cellStyle name="Comma 2 2 2 4 4 5" xfId="2233"/>
    <cellStyle name="Comma 2 2 2 4 4 6" xfId="2234"/>
    <cellStyle name="Comma 2 2 2 4 5" xfId="2235"/>
    <cellStyle name="Comma 2 2 2 4 6" xfId="2236"/>
    <cellStyle name="Comma 2 2 2 4 6 2" xfId="2237"/>
    <cellStyle name="Comma 2 2 2 4 6 2 2" xfId="2238"/>
    <cellStyle name="Comma 2 2 2 4 6 2 3" xfId="2239"/>
    <cellStyle name="Comma 2 2 2 4 6 2 4" xfId="2240"/>
    <cellStyle name="Comma 2 2 2 4 6 3" xfId="2241"/>
    <cellStyle name="Comma 2 2 2 4 6 4" xfId="2242"/>
    <cellStyle name="Comma 2 2 2 4 6 5" xfId="2243"/>
    <cellStyle name="Comma 2 2 2 4 7" xfId="2244"/>
    <cellStyle name="Comma 2 2 2 4 7 2" xfId="2245"/>
    <cellStyle name="Comma 2 2 2 4 7 3" xfId="2246"/>
    <cellStyle name="Comma 2 2 2 4 7 4" xfId="2247"/>
    <cellStyle name="Comma 2 2 2 4 8" xfId="2248"/>
    <cellStyle name="Comma 2 2 2 4 9" xfId="2249"/>
    <cellStyle name="Comma 2 2 2 5" xfId="2250"/>
    <cellStyle name="Comma 2 2 2 5 2" xfId="2251"/>
    <cellStyle name="Comma 2 2 2 6" xfId="2252"/>
    <cellStyle name="Comma 2 2 2 6 10" xfId="2253"/>
    <cellStyle name="Comma 2 2 2 6 2" xfId="2254"/>
    <cellStyle name="Comma 2 2 2 6 2 2" xfId="2255"/>
    <cellStyle name="Comma 2 2 2 6 2 2 2" xfId="2256"/>
    <cellStyle name="Comma 2 2 2 6 2 2 2 2" xfId="2257"/>
    <cellStyle name="Comma 2 2 2 6 2 2 2 2 2" xfId="2258"/>
    <cellStyle name="Comma 2 2 2 6 2 2 2 2 3" xfId="2259"/>
    <cellStyle name="Comma 2 2 2 6 2 2 2 2 4" xfId="2260"/>
    <cellStyle name="Comma 2 2 2 6 2 2 2 3" xfId="2261"/>
    <cellStyle name="Comma 2 2 2 6 2 2 2 4" xfId="2262"/>
    <cellStyle name="Comma 2 2 2 6 2 2 2 5" xfId="2263"/>
    <cellStyle name="Comma 2 2 2 6 2 2 3" xfId="2264"/>
    <cellStyle name="Comma 2 2 2 6 2 2 3 2" xfId="2265"/>
    <cellStyle name="Comma 2 2 2 6 2 2 3 3" xfId="2266"/>
    <cellStyle name="Comma 2 2 2 6 2 2 3 4" xfId="2267"/>
    <cellStyle name="Comma 2 2 2 6 2 2 4" xfId="2268"/>
    <cellStyle name="Comma 2 2 2 6 2 2 5" xfId="2269"/>
    <cellStyle name="Comma 2 2 2 6 2 2 6" xfId="2270"/>
    <cellStyle name="Comma 2 2 2 6 2 3" xfId="2271"/>
    <cellStyle name="Comma 2 2 2 6 2 3 2" xfId="2272"/>
    <cellStyle name="Comma 2 2 2 6 2 3 2 2" xfId="2273"/>
    <cellStyle name="Comma 2 2 2 6 2 3 2 2 2" xfId="2274"/>
    <cellStyle name="Comma 2 2 2 6 2 3 2 2 3" xfId="2275"/>
    <cellStyle name="Comma 2 2 2 6 2 3 2 2 4" xfId="2276"/>
    <cellStyle name="Comma 2 2 2 6 2 3 2 3" xfId="2277"/>
    <cellStyle name="Comma 2 2 2 6 2 3 2 4" xfId="2278"/>
    <cellStyle name="Comma 2 2 2 6 2 3 2 5" xfId="2279"/>
    <cellStyle name="Comma 2 2 2 6 2 3 3" xfId="2280"/>
    <cellStyle name="Comma 2 2 2 6 2 3 3 2" xfId="2281"/>
    <cellStyle name="Comma 2 2 2 6 2 3 3 3" xfId="2282"/>
    <cellStyle name="Comma 2 2 2 6 2 3 3 4" xfId="2283"/>
    <cellStyle name="Comma 2 2 2 6 2 3 4" xfId="2284"/>
    <cellStyle name="Comma 2 2 2 6 2 3 5" xfId="2285"/>
    <cellStyle name="Comma 2 2 2 6 2 3 6" xfId="2286"/>
    <cellStyle name="Comma 2 2 2 6 2 4" xfId="2287"/>
    <cellStyle name="Comma 2 2 2 6 2 4 2" xfId="2288"/>
    <cellStyle name="Comma 2 2 2 6 2 4 2 2" xfId="2289"/>
    <cellStyle name="Comma 2 2 2 6 2 4 2 3" xfId="2290"/>
    <cellStyle name="Comma 2 2 2 6 2 4 2 4" xfId="2291"/>
    <cellStyle name="Comma 2 2 2 6 2 4 3" xfId="2292"/>
    <cellStyle name="Comma 2 2 2 6 2 4 4" xfId="2293"/>
    <cellStyle name="Comma 2 2 2 6 2 4 5" xfId="2294"/>
    <cellStyle name="Comma 2 2 2 6 2 5" xfId="2295"/>
    <cellStyle name="Comma 2 2 2 6 2 5 2" xfId="2296"/>
    <cellStyle name="Comma 2 2 2 6 2 5 3" xfId="2297"/>
    <cellStyle name="Comma 2 2 2 6 2 5 4" xfId="2298"/>
    <cellStyle name="Comma 2 2 2 6 2 6" xfId="2299"/>
    <cellStyle name="Comma 2 2 2 6 2 7" xfId="2300"/>
    <cellStyle name="Comma 2 2 2 6 2 8" xfId="2301"/>
    <cellStyle name="Comma 2 2 2 6 3" xfId="2302"/>
    <cellStyle name="Comma 2 2 2 6 3 2" xfId="2303"/>
    <cellStyle name="Comma 2 2 2 6 3 2 2" xfId="2304"/>
    <cellStyle name="Comma 2 2 2 6 3 2 2 2" xfId="2305"/>
    <cellStyle name="Comma 2 2 2 6 3 2 2 3" xfId="2306"/>
    <cellStyle name="Comma 2 2 2 6 3 2 2 4" xfId="2307"/>
    <cellStyle name="Comma 2 2 2 6 3 2 3" xfId="2308"/>
    <cellStyle name="Comma 2 2 2 6 3 2 4" xfId="2309"/>
    <cellStyle name="Comma 2 2 2 6 3 2 5" xfId="2310"/>
    <cellStyle name="Comma 2 2 2 6 3 3" xfId="2311"/>
    <cellStyle name="Comma 2 2 2 6 3 3 2" xfId="2312"/>
    <cellStyle name="Comma 2 2 2 6 3 3 3" xfId="2313"/>
    <cellStyle name="Comma 2 2 2 6 3 3 4" xfId="2314"/>
    <cellStyle name="Comma 2 2 2 6 3 4" xfId="2315"/>
    <cellStyle name="Comma 2 2 2 6 3 5" xfId="2316"/>
    <cellStyle name="Comma 2 2 2 6 3 6" xfId="2317"/>
    <cellStyle name="Comma 2 2 2 6 4" xfId="2318"/>
    <cellStyle name="Comma 2 2 2 6 4 2" xfId="2319"/>
    <cellStyle name="Comma 2 2 2 6 4 2 2" xfId="2320"/>
    <cellStyle name="Comma 2 2 2 6 4 2 2 2" xfId="2321"/>
    <cellStyle name="Comma 2 2 2 6 4 2 2 3" xfId="2322"/>
    <cellStyle name="Comma 2 2 2 6 4 2 2 4" xfId="2323"/>
    <cellStyle name="Comma 2 2 2 6 4 2 3" xfId="2324"/>
    <cellStyle name="Comma 2 2 2 6 4 2 4" xfId="2325"/>
    <cellStyle name="Comma 2 2 2 6 4 2 5" xfId="2326"/>
    <cellStyle name="Comma 2 2 2 6 4 3" xfId="2327"/>
    <cellStyle name="Comma 2 2 2 6 4 3 2" xfId="2328"/>
    <cellStyle name="Comma 2 2 2 6 4 3 3" xfId="2329"/>
    <cellStyle name="Comma 2 2 2 6 4 3 4" xfId="2330"/>
    <cellStyle name="Comma 2 2 2 6 4 4" xfId="2331"/>
    <cellStyle name="Comma 2 2 2 6 4 5" xfId="2332"/>
    <cellStyle name="Comma 2 2 2 6 4 6" xfId="2333"/>
    <cellStyle name="Comma 2 2 2 6 5" xfId="2334"/>
    <cellStyle name="Comma 2 2 2 6 6" xfId="2335"/>
    <cellStyle name="Comma 2 2 2 6 6 2" xfId="2336"/>
    <cellStyle name="Comma 2 2 2 6 6 2 2" xfId="2337"/>
    <cellStyle name="Comma 2 2 2 6 6 2 3" xfId="2338"/>
    <cellStyle name="Comma 2 2 2 6 6 2 4" xfId="2339"/>
    <cellStyle name="Comma 2 2 2 6 6 3" xfId="2340"/>
    <cellStyle name="Comma 2 2 2 6 6 4" xfId="2341"/>
    <cellStyle name="Comma 2 2 2 6 6 5" xfId="2342"/>
    <cellStyle name="Comma 2 2 2 6 7" xfId="2343"/>
    <cellStyle name="Comma 2 2 2 6 7 2" xfId="2344"/>
    <cellStyle name="Comma 2 2 2 6 7 3" xfId="2345"/>
    <cellStyle name="Comma 2 2 2 6 7 4" xfId="2346"/>
    <cellStyle name="Comma 2 2 2 6 8" xfId="2347"/>
    <cellStyle name="Comma 2 2 2 6 9" xfId="2348"/>
    <cellStyle name="Comma 2 2 2 7" xfId="2349"/>
    <cellStyle name="Comma 2 2 2 7 2" xfId="2350"/>
    <cellStyle name="Comma 2 2 2 7 2 2" xfId="2351"/>
    <cellStyle name="Comma 2 2 2 7 2 2 2" xfId="2352"/>
    <cellStyle name="Comma 2 2 2 7 2 2 2 2" xfId="2353"/>
    <cellStyle name="Comma 2 2 2 7 2 2 2 3" xfId="2354"/>
    <cellStyle name="Comma 2 2 2 7 2 2 2 4" xfId="2355"/>
    <cellStyle name="Comma 2 2 2 7 2 2 3" xfId="2356"/>
    <cellStyle name="Comma 2 2 2 7 2 2 4" xfId="2357"/>
    <cellStyle name="Comma 2 2 2 7 2 2 5" xfId="2358"/>
    <cellStyle name="Comma 2 2 2 7 2 3" xfId="2359"/>
    <cellStyle name="Comma 2 2 2 7 2 3 2" xfId="2360"/>
    <cellStyle name="Comma 2 2 2 7 2 3 3" xfId="2361"/>
    <cellStyle name="Comma 2 2 2 7 2 3 4" xfId="2362"/>
    <cellStyle name="Comma 2 2 2 7 2 4" xfId="2363"/>
    <cellStyle name="Comma 2 2 2 7 2 5" xfId="2364"/>
    <cellStyle name="Comma 2 2 2 7 2 6" xfId="2365"/>
    <cellStyle name="Comma 2 2 2 7 3" xfId="2366"/>
    <cellStyle name="Comma 2 2 2 7 3 2" xfId="2367"/>
    <cellStyle name="Comma 2 2 2 7 3 2 2" xfId="2368"/>
    <cellStyle name="Comma 2 2 2 7 3 2 2 2" xfId="2369"/>
    <cellStyle name="Comma 2 2 2 7 3 2 2 3" xfId="2370"/>
    <cellStyle name="Comma 2 2 2 7 3 2 2 4" xfId="2371"/>
    <cellStyle name="Comma 2 2 2 7 3 2 3" xfId="2372"/>
    <cellStyle name="Comma 2 2 2 7 3 2 4" xfId="2373"/>
    <cellStyle name="Comma 2 2 2 7 3 2 5" xfId="2374"/>
    <cellStyle name="Comma 2 2 2 7 3 3" xfId="2375"/>
    <cellStyle name="Comma 2 2 2 7 3 3 2" xfId="2376"/>
    <cellStyle name="Comma 2 2 2 7 3 3 3" xfId="2377"/>
    <cellStyle name="Comma 2 2 2 7 3 3 4" xfId="2378"/>
    <cellStyle name="Comma 2 2 2 7 3 4" xfId="2379"/>
    <cellStyle name="Comma 2 2 2 7 3 5" xfId="2380"/>
    <cellStyle name="Comma 2 2 2 7 3 6" xfId="2381"/>
    <cellStyle name="Comma 2 2 2 7 4" xfId="2382"/>
    <cellStyle name="Comma 2 2 2 7 5" xfId="2383"/>
    <cellStyle name="Comma 2 2 2 7 5 2" xfId="2384"/>
    <cellStyle name="Comma 2 2 2 7 5 2 2" xfId="2385"/>
    <cellStyle name="Comma 2 2 2 7 5 2 3" xfId="2386"/>
    <cellStyle name="Comma 2 2 2 7 5 2 4" xfId="2387"/>
    <cellStyle name="Comma 2 2 2 7 5 3" xfId="2388"/>
    <cellStyle name="Comma 2 2 2 7 5 4" xfId="2389"/>
    <cellStyle name="Comma 2 2 2 7 5 5" xfId="2390"/>
    <cellStyle name="Comma 2 2 2 7 6" xfId="2391"/>
    <cellStyle name="Comma 2 2 2 7 6 2" xfId="2392"/>
    <cellStyle name="Comma 2 2 2 7 6 3" xfId="2393"/>
    <cellStyle name="Comma 2 2 2 7 6 4" xfId="2394"/>
    <cellStyle name="Comma 2 2 2 7 7" xfId="2395"/>
    <cellStyle name="Comma 2 2 2 7 8" xfId="2396"/>
    <cellStyle name="Comma 2 2 2 7 9" xfId="2397"/>
    <cellStyle name="Comma 2 2 2 8" xfId="2398"/>
    <cellStyle name="Comma 2 2 2 8 2" xfId="2399"/>
    <cellStyle name="Comma 2 2 2 8 2 2" xfId="2400"/>
    <cellStyle name="Comma 2 2 2 8 2 2 2" xfId="2401"/>
    <cellStyle name="Comma 2 2 2 8 2 2 2 2" xfId="2402"/>
    <cellStyle name="Comma 2 2 2 8 2 2 2 3" xfId="2403"/>
    <cellStyle name="Comma 2 2 2 8 2 2 2 4" xfId="2404"/>
    <cellStyle name="Comma 2 2 2 8 2 2 3" xfId="2405"/>
    <cellStyle name="Comma 2 2 2 8 2 2 4" xfId="2406"/>
    <cellStyle name="Comma 2 2 2 8 2 2 5" xfId="2407"/>
    <cellStyle name="Comma 2 2 2 8 2 3" xfId="2408"/>
    <cellStyle name="Comma 2 2 2 8 2 3 2" xfId="2409"/>
    <cellStyle name="Comma 2 2 2 8 2 3 3" xfId="2410"/>
    <cellStyle name="Comma 2 2 2 8 2 3 4" xfId="2411"/>
    <cellStyle name="Comma 2 2 2 8 2 4" xfId="2412"/>
    <cellStyle name="Comma 2 2 2 8 2 5" xfId="2413"/>
    <cellStyle name="Comma 2 2 2 8 2 6" xfId="2414"/>
    <cellStyle name="Comma 2 2 2 8 3" xfId="2415"/>
    <cellStyle name="Comma 2 2 2 8 3 2" xfId="2416"/>
    <cellStyle name="Comma 2 2 2 8 3 2 2" xfId="2417"/>
    <cellStyle name="Comma 2 2 2 8 3 2 2 2" xfId="2418"/>
    <cellStyle name="Comma 2 2 2 8 3 2 2 3" xfId="2419"/>
    <cellStyle name="Comma 2 2 2 8 3 2 2 4" xfId="2420"/>
    <cellStyle name="Comma 2 2 2 8 3 2 3" xfId="2421"/>
    <cellStyle name="Comma 2 2 2 8 3 2 4" xfId="2422"/>
    <cellStyle name="Comma 2 2 2 8 3 2 5" xfId="2423"/>
    <cellStyle name="Comma 2 2 2 8 3 3" xfId="2424"/>
    <cellStyle name="Comma 2 2 2 8 3 3 2" xfId="2425"/>
    <cellStyle name="Comma 2 2 2 8 3 3 3" xfId="2426"/>
    <cellStyle name="Comma 2 2 2 8 3 3 4" xfId="2427"/>
    <cellStyle name="Comma 2 2 2 8 3 4" xfId="2428"/>
    <cellStyle name="Comma 2 2 2 8 3 5" xfId="2429"/>
    <cellStyle name="Comma 2 2 2 8 3 6" xfId="2430"/>
    <cellStyle name="Comma 2 2 2 8 4" xfId="2431"/>
    <cellStyle name="Comma 2 2 2 8 5" xfId="2432"/>
    <cellStyle name="Comma 2 2 2 8 5 2" xfId="2433"/>
    <cellStyle name="Comma 2 2 2 8 5 2 2" xfId="2434"/>
    <cellStyle name="Comma 2 2 2 8 5 2 3" xfId="2435"/>
    <cellStyle name="Comma 2 2 2 8 5 2 4" xfId="2436"/>
    <cellStyle name="Comma 2 2 2 8 5 3" xfId="2437"/>
    <cellStyle name="Comma 2 2 2 8 5 4" xfId="2438"/>
    <cellStyle name="Comma 2 2 2 8 5 5" xfId="2439"/>
    <cellStyle name="Comma 2 2 2 8 6" xfId="2440"/>
    <cellStyle name="Comma 2 2 2 8 6 2" xfId="2441"/>
    <cellStyle name="Comma 2 2 2 8 6 3" xfId="2442"/>
    <cellStyle name="Comma 2 2 2 8 6 4" xfId="2443"/>
    <cellStyle name="Comma 2 2 2 8 7" xfId="2444"/>
    <cellStyle name="Comma 2 2 2 8 8" xfId="2445"/>
    <cellStyle name="Comma 2 2 2 8 9" xfId="2446"/>
    <cellStyle name="Comma 2 2 2 9" xfId="2447"/>
    <cellStyle name="Comma 2 2 2 9 2" xfId="2448"/>
    <cellStyle name="Comma 2 2 2 9 3" xfId="2449"/>
    <cellStyle name="Comma 2 2 2 9 3 2" xfId="2450"/>
    <cellStyle name="Comma 2 2 2 9 3 2 2" xfId="2451"/>
    <cellStyle name="Comma 2 2 2 9 3 2 3" xfId="2452"/>
    <cellStyle name="Comma 2 2 2 9 3 2 4" xfId="2453"/>
    <cellStyle name="Comma 2 2 2 9 3 3" xfId="2454"/>
    <cellStyle name="Comma 2 2 2 9 3 4" xfId="2455"/>
    <cellStyle name="Comma 2 2 2 9 3 5" xfId="2456"/>
    <cellStyle name="Comma 2 2 2 9 4" xfId="2457"/>
    <cellStyle name="Comma 2 2 2 9 4 2" xfId="2458"/>
    <cellStyle name="Comma 2 2 2 9 4 3" xfId="2459"/>
    <cellStyle name="Comma 2 2 2 9 4 4" xfId="2460"/>
    <cellStyle name="Comma 2 2 2 9 5" xfId="2461"/>
    <cellStyle name="Comma 2 2 2 9 6" xfId="2462"/>
    <cellStyle name="Comma 2 2 2 9 7" xfId="2463"/>
    <cellStyle name="Comma 2 2 20" xfId="2464"/>
    <cellStyle name="Comma 2 2 20 2" xfId="2465"/>
    <cellStyle name="Comma 2 2 20 3" xfId="2466"/>
    <cellStyle name="Comma 2 2 20 4" xfId="2467"/>
    <cellStyle name="Comma 2 2 21" xfId="2468"/>
    <cellStyle name="Comma 2 2 22" xfId="2469"/>
    <cellStyle name="Comma 2 2 23" xfId="2470"/>
    <cellStyle name="Comma 2 2 3" xfId="2471"/>
    <cellStyle name="Comma 2 2 3 10" xfId="2472"/>
    <cellStyle name="Comma 2 2 3 10 2" xfId="2473"/>
    <cellStyle name="Comma 2 2 3 10 2 2" xfId="2474"/>
    <cellStyle name="Comma 2 2 3 10 2 3" xfId="2475"/>
    <cellStyle name="Comma 2 2 3 10 2 4" xfId="2476"/>
    <cellStyle name="Comma 2 2 3 11" xfId="2477"/>
    <cellStyle name="Comma 2 2 3 11 2" xfId="2478"/>
    <cellStyle name="Comma 2 2 3 11 2 2" xfId="2479"/>
    <cellStyle name="Comma 2 2 3 11 2 3" xfId="2480"/>
    <cellStyle name="Comma 2 2 3 11 2 4" xfId="2481"/>
    <cellStyle name="Comma 2 2 3 12" xfId="2482"/>
    <cellStyle name="Comma 2 2 3 12 2" xfId="2483"/>
    <cellStyle name="Comma 2 2 3 12 2 2" xfId="2484"/>
    <cellStyle name="Comma 2 2 3 12 2 3" xfId="2485"/>
    <cellStyle name="Comma 2 2 3 12 2 4" xfId="2486"/>
    <cellStyle name="Comma 2 2 3 13" xfId="2487"/>
    <cellStyle name="Comma 2 2 3 13 2" xfId="2488"/>
    <cellStyle name="Comma 2 2 3 13 2 2" xfId="2489"/>
    <cellStyle name="Comma 2 2 3 13 2 3" xfId="2490"/>
    <cellStyle name="Comma 2 2 3 13 2 4" xfId="2491"/>
    <cellStyle name="Comma 2 2 3 14" xfId="2492"/>
    <cellStyle name="Comma 2 2 3 14 2" xfId="2493"/>
    <cellStyle name="Comma 2 2 3 14 2 2" xfId="2494"/>
    <cellStyle name="Comma 2 2 3 14 2 3" xfId="2495"/>
    <cellStyle name="Comma 2 2 3 14 2 4" xfId="2496"/>
    <cellStyle name="Comma 2 2 3 15" xfId="2497"/>
    <cellStyle name="Comma 2 2 3 15 2" xfId="2498"/>
    <cellStyle name="Comma 2 2 3 15 2 2" xfId="2499"/>
    <cellStyle name="Comma 2 2 3 15 2 3" xfId="2500"/>
    <cellStyle name="Comma 2 2 3 15 2 4" xfId="2501"/>
    <cellStyle name="Comma 2 2 3 15 3" xfId="2502"/>
    <cellStyle name="Comma 2 2 3 15 4" xfId="2503"/>
    <cellStyle name="Comma 2 2 3 15 5" xfId="2504"/>
    <cellStyle name="Comma 2 2 3 16" xfId="2505"/>
    <cellStyle name="Comma 2 2 3 16 2" xfId="2506"/>
    <cellStyle name="Comma 2 2 3 16 3" xfId="2507"/>
    <cellStyle name="Comma 2 2 3 16 4" xfId="2508"/>
    <cellStyle name="Comma 2 2 3 17" xfId="2509"/>
    <cellStyle name="Comma 2 2 3 17 2" xfId="2510"/>
    <cellStyle name="Comma 2 2 3 17 3" xfId="2511"/>
    <cellStyle name="Comma 2 2 3 17 4" xfId="2512"/>
    <cellStyle name="Comma 2 2 3 18" xfId="2513"/>
    <cellStyle name="Comma 2 2 3 19" xfId="2514"/>
    <cellStyle name="Comma 2 2 3 2" xfId="2515"/>
    <cellStyle name="Comma 2 2 3 2 10" xfId="2516"/>
    <cellStyle name="Comma 2 2 3 2 2" xfId="2517"/>
    <cellStyle name="Comma 2 2 3 2 2 2" xfId="2518"/>
    <cellStyle name="Comma 2 2 3 2 2 2 2" xfId="2519"/>
    <cellStyle name="Comma 2 2 3 2 2 2 2 2" xfId="2520"/>
    <cellStyle name="Comma 2 2 3 2 2 2 2 2 2" xfId="2521"/>
    <cellStyle name="Comma 2 2 3 2 2 2 2 2 3" xfId="2522"/>
    <cellStyle name="Comma 2 2 3 2 2 2 2 2 4" xfId="2523"/>
    <cellStyle name="Comma 2 2 3 2 2 2 2 3" xfId="2524"/>
    <cellStyle name="Comma 2 2 3 2 2 2 2 4" xfId="2525"/>
    <cellStyle name="Comma 2 2 3 2 2 2 2 5" xfId="2526"/>
    <cellStyle name="Comma 2 2 3 2 2 2 3" xfId="2527"/>
    <cellStyle name="Comma 2 2 3 2 2 2 3 2" xfId="2528"/>
    <cellStyle name="Comma 2 2 3 2 2 2 3 3" xfId="2529"/>
    <cellStyle name="Comma 2 2 3 2 2 2 3 4" xfId="2530"/>
    <cellStyle name="Comma 2 2 3 2 2 2 4" xfId="2531"/>
    <cellStyle name="Comma 2 2 3 2 2 2 5" xfId="2532"/>
    <cellStyle name="Comma 2 2 3 2 2 2 6" xfId="2533"/>
    <cellStyle name="Comma 2 2 3 2 2 3" xfId="2534"/>
    <cellStyle name="Comma 2 2 3 2 2 3 2" xfId="2535"/>
    <cellStyle name="Comma 2 2 3 2 2 3 2 2" xfId="2536"/>
    <cellStyle name="Comma 2 2 3 2 2 3 2 2 2" xfId="2537"/>
    <cellStyle name="Comma 2 2 3 2 2 3 2 2 3" xfId="2538"/>
    <cellStyle name="Comma 2 2 3 2 2 3 2 2 4" xfId="2539"/>
    <cellStyle name="Comma 2 2 3 2 2 3 2 3" xfId="2540"/>
    <cellStyle name="Comma 2 2 3 2 2 3 2 4" xfId="2541"/>
    <cellStyle name="Comma 2 2 3 2 2 3 2 5" xfId="2542"/>
    <cellStyle name="Comma 2 2 3 2 2 3 3" xfId="2543"/>
    <cellStyle name="Comma 2 2 3 2 2 3 3 2" xfId="2544"/>
    <cellStyle name="Comma 2 2 3 2 2 3 3 3" xfId="2545"/>
    <cellStyle name="Comma 2 2 3 2 2 3 3 4" xfId="2546"/>
    <cellStyle name="Comma 2 2 3 2 2 3 4" xfId="2547"/>
    <cellStyle name="Comma 2 2 3 2 2 3 5" xfId="2548"/>
    <cellStyle name="Comma 2 2 3 2 2 3 6" xfId="2549"/>
    <cellStyle name="Comma 2 2 3 2 2 4" xfId="2550"/>
    <cellStyle name="Comma 2 2 3 2 2 4 2" xfId="2551"/>
    <cellStyle name="Comma 2 2 3 2 2 4 2 2" xfId="2552"/>
    <cellStyle name="Comma 2 2 3 2 2 4 2 3" xfId="2553"/>
    <cellStyle name="Comma 2 2 3 2 2 4 2 4" xfId="2554"/>
    <cellStyle name="Comma 2 2 3 2 2 4 3" xfId="2555"/>
    <cellStyle name="Comma 2 2 3 2 2 4 4" xfId="2556"/>
    <cellStyle name="Comma 2 2 3 2 2 4 5" xfId="2557"/>
    <cellStyle name="Comma 2 2 3 2 2 5" xfId="2558"/>
    <cellStyle name="Comma 2 2 3 2 2 5 2" xfId="2559"/>
    <cellStyle name="Comma 2 2 3 2 2 5 3" xfId="2560"/>
    <cellStyle name="Comma 2 2 3 2 2 5 4" xfId="2561"/>
    <cellStyle name="Comma 2 2 3 2 2 6" xfId="2562"/>
    <cellStyle name="Comma 2 2 3 2 2 7" xfId="2563"/>
    <cellStyle name="Comma 2 2 3 2 2 8" xfId="2564"/>
    <cellStyle name="Comma 2 2 3 2 3" xfId="2565"/>
    <cellStyle name="Comma 2 2 3 2 3 2" xfId="2566"/>
    <cellStyle name="Comma 2 2 3 2 3 2 2" xfId="2567"/>
    <cellStyle name="Comma 2 2 3 2 3 2 2 2" xfId="2568"/>
    <cellStyle name="Comma 2 2 3 2 3 2 2 3" xfId="2569"/>
    <cellStyle name="Comma 2 2 3 2 3 2 2 4" xfId="2570"/>
    <cellStyle name="Comma 2 2 3 2 3 2 3" xfId="2571"/>
    <cellStyle name="Comma 2 2 3 2 3 2 4" xfId="2572"/>
    <cellStyle name="Comma 2 2 3 2 3 2 5" xfId="2573"/>
    <cellStyle name="Comma 2 2 3 2 3 3" xfId="2574"/>
    <cellStyle name="Comma 2 2 3 2 3 3 2" xfId="2575"/>
    <cellStyle name="Comma 2 2 3 2 3 3 3" xfId="2576"/>
    <cellStyle name="Comma 2 2 3 2 3 3 4" xfId="2577"/>
    <cellStyle name="Comma 2 2 3 2 3 4" xfId="2578"/>
    <cellStyle name="Comma 2 2 3 2 3 4 2" xfId="2579"/>
    <cellStyle name="Comma 2 2 3 2 3 4 3" xfId="2580"/>
    <cellStyle name="Comma 2 2 3 2 3 4 4" xfId="2581"/>
    <cellStyle name="Comma 2 2 3 2 3 5" xfId="2582"/>
    <cellStyle name="Comma 2 2 3 2 3 6" xfId="2583"/>
    <cellStyle name="Comma 2 2 3 2 3 7" xfId="2584"/>
    <cellStyle name="Comma 2 2 3 2 4" xfId="2585"/>
    <cellStyle name="Comma 2 2 3 2 4 2" xfId="2586"/>
    <cellStyle name="Comma 2 2 3 2 4 2 2" xfId="2587"/>
    <cellStyle name="Comma 2 2 3 2 4 2 2 2" xfId="2588"/>
    <cellStyle name="Comma 2 2 3 2 4 2 2 3" xfId="2589"/>
    <cellStyle name="Comma 2 2 3 2 4 2 2 4" xfId="2590"/>
    <cellStyle name="Comma 2 2 3 2 4 2 3" xfId="2591"/>
    <cellStyle name="Comma 2 2 3 2 4 2 4" xfId="2592"/>
    <cellStyle name="Comma 2 2 3 2 4 2 5" xfId="2593"/>
    <cellStyle name="Comma 2 2 3 2 4 3" xfId="2594"/>
    <cellStyle name="Comma 2 2 3 2 4 3 2" xfId="2595"/>
    <cellStyle name="Comma 2 2 3 2 4 3 3" xfId="2596"/>
    <cellStyle name="Comma 2 2 3 2 4 3 4" xfId="2597"/>
    <cellStyle name="Comma 2 2 3 2 4 4" xfId="2598"/>
    <cellStyle name="Comma 2 2 3 2 4 4 2" xfId="2599"/>
    <cellStyle name="Comma 2 2 3 2 4 4 3" xfId="2600"/>
    <cellStyle name="Comma 2 2 3 2 4 4 4" xfId="2601"/>
    <cellStyle name="Comma 2 2 3 2 4 5" xfId="2602"/>
    <cellStyle name="Comma 2 2 3 2 4 6" xfId="2603"/>
    <cellStyle name="Comma 2 2 3 2 4 7" xfId="2604"/>
    <cellStyle name="Comma 2 2 3 2 5" xfId="2605"/>
    <cellStyle name="Comma 2 2 3 2 6" xfId="2606"/>
    <cellStyle name="Comma 2 2 3 2 6 2" xfId="2607"/>
    <cellStyle name="Comma 2 2 3 2 6 2 2" xfId="2608"/>
    <cellStyle name="Comma 2 2 3 2 6 2 3" xfId="2609"/>
    <cellStyle name="Comma 2 2 3 2 6 2 4" xfId="2610"/>
    <cellStyle name="Comma 2 2 3 2 6 3" xfId="2611"/>
    <cellStyle name="Comma 2 2 3 2 6 4" xfId="2612"/>
    <cellStyle name="Comma 2 2 3 2 6 5" xfId="2613"/>
    <cellStyle name="Comma 2 2 3 2 7" xfId="2614"/>
    <cellStyle name="Comma 2 2 3 2 7 2" xfId="2615"/>
    <cellStyle name="Comma 2 2 3 2 7 3" xfId="2616"/>
    <cellStyle name="Comma 2 2 3 2 7 4" xfId="2617"/>
    <cellStyle name="Comma 2 2 3 2 8" xfId="2618"/>
    <cellStyle name="Comma 2 2 3 2 9" xfId="2619"/>
    <cellStyle name="Comma 2 2 3 20" xfId="2620"/>
    <cellStyle name="Comma 2 2 3 3" xfId="2621"/>
    <cellStyle name="Comma 2 2 3 3 10" xfId="2622"/>
    <cellStyle name="Comma 2 2 3 3 2" xfId="2623"/>
    <cellStyle name="Comma 2 2 3 3 2 2" xfId="2624"/>
    <cellStyle name="Comma 2 2 3 3 2 2 2" xfId="2625"/>
    <cellStyle name="Comma 2 2 3 3 2 2 2 2" xfId="2626"/>
    <cellStyle name="Comma 2 2 3 3 2 2 2 2 2" xfId="2627"/>
    <cellStyle name="Comma 2 2 3 3 2 2 2 2 3" xfId="2628"/>
    <cellStyle name="Comma 2 2 3 3 2 2 2 2 4" xfId="2629"/>
    <cellStyle name="Comma 2 2 3 3 2 2 2 3" xfId="2630"/>
    <cellStyle name="Comma 2 2 3 3 2 2 2 4" xfId="2631"/>
    <cellStyle name="Comma 2 2 3 3 2 2 2 5" xfId="2632"/>
    <cellStyle name="Comma 2 2 3 3 2 2 3" xfId="2633"/>
    <cellStyle name="Comma 2 2 3 3 2 2 3 2" xfId="2634"/>
    <cellStyle name="Comma 2 2 3 3 2 2 3 3" xfId="2635"/>
    <cellStyle name="Comma 2 2 3 3 2 2 3 4" xfId="2636"/>
    <cellStyle name="Comma 2 2 3 3 2 2 4" xfId="2637"/>
    <cellStyle name="Comma 2 2 3 3 2 2 5" xfId="2638"/>
    <cellStyle name="Comma 2 2 3 3 2 2 6" xfId="2639"/>
    <cellStyle name="Comma 2 2 3 3 2 3" xfId="2640"/>
    <cellStyle name="Comma 2 2 3 3 2 3 2" xfId="2641"/>
    <cellStyle name="Comma 2 2 3 3 2 3 2 2" xfId="2642"/>
    <cellStyle name="Comma 2 2 3 3 2 3 2 2 2" xfId="2643"/>
    <cellStyle name="Comma 2 2 3 3 2 3 2 2 3" xfId="2644"/>
    <cellStyle name="Comma 2 2 3 3 2 3 2 2 4" xfId="2645"/>
    <cellStyle name="Comma 2 2 3 3 2 3 2 3" xfId="2646"/>
    <cellStyle name="Comma 2 2 3 3 2 3 2 4" xfId="2647"/>
    <cellStyle name="Comma 2 2 3 3 2 3 2 5" xfId="2648"/>
    <cellStyle name="Comma 2 2 3 3 2 3 3" xfId="2649"/>
    <cellStyle name="Comma 2 2 3 3 2 3 3 2" xfId="2650"/>
    <cellStyle name="Comma 2 2 3 3 2 3 3 3" xfId="2651"/>
    <cellStyle name="Comma 2 2 3 3 2 3 3 4" xfId="2652"/>
    <cellStyle name="Comma 2 2 3 3 2 3 4" xfId="2653"/>
    <cellStyle name="Comma 2 2 3 3 2 3 5" xfId="2654"/>
    <cellStyle name="Comma 2 2 3 3 2 3 6" xfId="2655"/>
    <cellStyle name="Comma 2 2 3 3 2 4" xfId="2656"/>
    <cellStyle name="Comma 2 2 3 3 2 4 2" xfId="2657"/>
    <cellStyle name="Comma 2 2 3 3 2 4 2 2" xfId="2658"/>
    <cellStyle name="Comma 2 2 3 3 2 4 2 3" xfId="2659"/>
    <cellStyle name="Comma 2 2 3 3 2 4 2 4" xfId="2660"/>
    <cellStyle name="Comma 2 2 3 3 2 4 3" xfId="2661"/>
    <cellStyle name="Comma 2 2 3 3 2 4 4" xfId="2662"/>
    <cellStyle name="Comma 2 2 3 3 2 4 5" xfId="2663"/>
    <cellStyle name="Comma 2 2 3 3 2 5" xfId="2664"/>
    <cellStyle name="Comma 2 2 3 3 2 5 2" xfId="2665"/>
    <cellStyle name="Comma 2 2 3 3 2 5 3" xfId="2666"/>
    <cellStyle name="Comma 2 2 3 3 2 5 4" xfId="2667"/>
    <cellStyle name="Comma 2 2 3 3 2 6" xfId="2668"/>
    <cellStyle name="Comma 2 2 3 3 2 7" xfId="2669"/>
    <cellStyle name="Comma 2 2 3 3 2 8" xfId="2670"/>
    <cellStyle name="Comma 2 2 3 3 3" xfId="2671"/>
    <cellStyle name="Comma 2 2 3 3 3 2" xfId="2672"/>
    <cellStyle name="Comma 2 2 3 3 3 2 2" xfId="2673"/>
    <cellStyle name="Comma 2 2 3 3 3 2 2 2" xfId="2674"/>
    <cellStyle name="Comma 2 2 3 3 3 2 2 3" xfId="2675"/>
    <cellStyle name="Comma 2 2 3 3 3 2 2 4" xfId="2676"/>
    <cellStyle name="Comma 2 2 3 3 3 2 3" xfId="2677"/>
    <cellStyle name="Comma 2 2 3 3 3 2 4" xfId="2678"/>
    <cellStyle name="Comma 2 2 3 3 3 2 5" xfId="2679"/>
    <cellStyle name="Comma 2 2 3 3 3 3" xfId="2680"/>
    <cellStyle name="Comma 2 2 3 3 3 3 2" xfId="2681"/>
    <cellStyle name="Comma 2 2 3 3 3 3 3" xfId="2682"/>
    <cellStyle name="Comma 2 2 3 3 3 3 4" xfId="2683"/>
    <cellStyle name="Comma 2 2 3 3 3 4" xfId="2684"/>
    <cellStyle name="Comma 2 2 3 3 3 5" xfId="2685"/>
    <cellStyle name="Comma 2 2 3 3 3 6" xfId="2686"/>
    <cellStyle name="Comma 2 2 3 3 4" xfId="2687"/>
    <cellStyle name="Comma 2 2 3 3 4 2" xfId="2688"/>
    <cellStyle name="Comma 2 2 3 3 4 2 2" xfId="2689"/>
    <cellStyle name="Comma 2 2 3 3 4 2 2 2" xfId="2690"/>
    <cellStyle name="Comma 2 2 3 3 4 2 2 3" xfId="2691"/>
    <cellStyle name="Comma 2 2 3 3 4 2 2 4" xfId="2692"/>
    <cellStyle name="Comma 2 2 3 3 4 2 3" xfId="2693"/>
    <cellStyle name="Comma 2 2 3 3 4 2 4" xfId="2694"/>
    <cellStyle name="Comma 2 2 3 3 4 2 5" xfId="2695"/>
    <cellStyle name="Comma 2 2 3 3 4 3" xfId="2696"/>
    <cellStyle name="Comma 2 2 3 3 4 3 2" xfId="2697"/>
    <cellStyle name="Comma 2 2 3 3 4 3 3" xfId="2698"/>
    <cellStyle name="Comma 2 2 3 3 4 3 4" xfId="2699"/>
    <cellStyle name="Comma 2 2 3 3 4 4" xfId="2700"/>
    <cellStyle name="Comma 2 2 3 3 4 5" xfId="2701"/>
    <cellStyle name="Comma 2 2 3 3 4 6" xfId="2702"/>
    <cellStyle name="Comma 2 2 3 3 5" xfId="2703"/>
    <cellStyle name="Comma 2 2 3 3 6" xfId="2704"/>
    <cellStyle name="Comma 2 2 3 3 6 2" xfId="2705"/>
    <cellStyle name="Comma 2 2 3 3 6 2 2" xfId="2706"/>
    <cellStyle name="Comma 2 2 3 3 6 2 3" xfId="2707"/>
    <cellStyle name="Comma 2 2 3 3 6 2 4" xfId="2708"/>
    <cellStyle name="Comma 2 2 3 3 6 3" xfId="2709"/>
    <cellStyle name="Comma 2 2 3 3 6 4" xfId="2710"/>
    <cellStyle name="Comma 2 2 3 3 6 5" xfId="2711"/>
    <cellStyle name="Comma 2 2 3 3 7" xfId="2712"/>
    <cellStyle name="Comma 2 2 3 3 7 2" xfId="2713"/>
    <cellStyle name="Comma 2 2 3 3 7 3" xfId="2714"/>
    <cellStyle name="Comma 2 2 3 3 7 4" xfId="2715"/>
    <cellStyle name="Comma 2 2 3 3 8" xfId="2716"/>
    <cellStyle name="Comma 2 2 3 3 9" xfId="2717"/>
    <cellStyle name="Comma 2 2 3 4" xfId="2718"/>
    <cellStyle name="Comma 2 2 3 4 2" xfId="2719"/>
    <cellStyle name="Comma 2 2 3 4 2 2" xfId="2720"/>
    <cellStyle name="Comma 2 2 3 4 2 3" xfId="2721"/>
    <cellStyle name="Comma 2 2 3 4 2 4" xfId="2722"/>
    <cellStyle name="Comma 2 2 3 5" xfId="2723"/>
    <cellStyle name="Comma 2 2 3 5 10" xfId="2724"/>
    <cellStyle name="Comma 2 2 3 5 2" xfId="2725"/>
    <cellStyle name="Comma 2 2 3 5 2 2" xfId="2726"/>
    <cellStyle name="Comma 2 2 3 5 2 2 2" xfId="2727"/>
    <cellStyle name="Comma 2 2 3 5 2 2 2 2" xfId="2728"/>
    <cellStyle name="Comma 2 2 3 5 2 2 2 2 2" xfId="2729"/>
    <cellStyle name="Comma 2 2 3 5 2 2 2 2 3" xfId="2730"/>
    <cellStyle name="Comma 2 2 3 5 2 2 2 2 4" xfId="2731"/>
    <cellStyle name="Comma 2 2 3 5 2 2 2 3" xfId="2732"/>
    <cellStyle name="Comma 2 2 3 5 2 2 2 4" xfId="2733"/>
    <cellStyle name="Comma 2 2 3 5 2 2 2 5" xfId="2734"/>
    <cellStyle name="Comma 2 2 3 5 2 2 3" xfId="2735"/>
    <cellStyle name="Comma 2 2 3 5 2 2 3 2" xfId="2736"/>
    <cellStyle name="Comma 2 2 3 5 2 2 3 3" xfId="2737"/>
    <cellStyle name="Comma 2 2 3 5 2 2 3 4" xfId="2738"/>
    <cellStyle name="Comma 2 2 3 5 2 2 4" xfId="2739"/>
    <cellStyle name="Comma 2 2 3 5 2 2 5" xfId="2740"/>
    <cellStyle name="Comma 2 2 3 5 2 2 6" xfId="2741"/>
    <cellStyle name="Comma 2 2 3 5 2 3" xfId="2742"/>
    <cellStyle name="Comma 2 2 3 5 2 3 2" xfId="2743"/>
    <cellStyle name="Comma 2 2 3 5 2 3 2 2" xfId="2744"/>
    <cellStyle name="Comma 2 2 3 5 2 3 2 2 2" xfId="2745"/>
    <cellStyle name="Comma 2 2 3 5 2 3 2 2 3" xfId="2746"/>
    <cellStyle name="Comma 2 2 3 5 2 3 2 2 4" xfId="2747"/>
    <cellStyle name="Comma 2 2 3 5 2 3 2 3" xfId="2748"/>
    <cellStyle name="Comma 2 2 3 5 2 3 2 4" xfId="2749"/>
    <cellStyle name="Comma 2 2 3 5 2 3 2 5" xfId="2750"/>
    <cellStyle name="Comma 2 2 3 5 2 3 3" xfId="2751"/>
    <cellStyle name="Comma 2 2 3 5 2 3 3 2" xfId="2752"/>
    <cellStyle name="Comma 2 2 3 5 2 3 3 3" xfId="2753"/>
    <cellStyle name="Comma 2 2 3 5 2 3 3 4" xfId="2754"/>
    <cellStyle name="Comma 2 2 3 5 2 3 4" xfId="2755"/>
    <cellStyle name="Comma 2 2 3 5 2 3 5" xfId="2756"/>
    <cellStyle name="Comma 2 2 3 5 2 3 6" xfId="2757"/>
    <cellStyle name="Comma 2 2 3 5 2 4" xfId="2758"/>
    <cellStyle name="Comma 2 2 3 5 2 4 2" xfId="2759"/>
    <cellStyle name="Comma 2 2 3 5 2 4 2 2" xfId="2760"/>
    <cellStyle name="Comma 2 2 3 5 2 4 2 3" xfId="2761"/>
    <cellStyle name="Comma 2 2 3 5 2 4 2 4" xfId="2762"/>
    <cellStyle name="Comma 2 2 3 5 2 4 3" xfId="2763"/>
    <cellStyle name="Comma 2 2 3 5 2 4 4" xfId="2764"/>
    <cellStyle name="Comma 2 2 3 5 2 4 5" xfId="2765"/>
    <cellStyle name="Comma 2 2 3 5 2 5" xfId="2766"/>
    <cellStyle name="Comma 2 2 3 5 2 5 2" xfId="2767"/>
    <cellStyle name="Comma 2 2 3 5 2 5 3" xfId="2768"/>
    <cellStyle name="Comma 2 2 3 5 2 5 4" xfId="2769"/>
    <cellStyle name="Comma 2 2 3 5 2 6" xfId="2770"/>
    <cellStyle name="Comma 2 2 3 5 2 7" xfId="2771"/>
    <cellStyle name="Comma 2 2 3 5 2 8" xfId="2772"/>
    <cellStyle name="Comma 2 2 3 5 3" xfId="2773"/>
    <cellStyle name="Comma 2 2 3 5 3 2" xfId="2774"/>
    <cellStyle name="Comma 2 2 3 5 3 2 2" xfId="2775"/>
    <cellStyle name="Comma 2 2 3 5 3 2 2 2" xfId="2776"/>
    <cellStyle name="Comma 2 2 3 5 3 2 2 3" xfId="2777"/>
    <cellStyle name="Comma 2 2 3 5 3 2 2 4" xfId="2778"/>
    <cellStyle name="Comma 2 2 3 5 3 2 3" xfId="2779"/>
    <cellStyle name="Comma 2 2 3 5 3 2 4" xfId="2780"/>
    <cellStyle name="Comma 2 2 3 5 3 2 5" xfId="2781"/>
    <cellStyle name="Comma 2 2 3 5 3 3" xfId="2782"/>
    <cellStyle name="Comma 2 2 3 5 3 3 2" xfId="2783"/>
    <cellStyle name="Comma 2 2 3 5 3 3 3" xfId="2784"/>
    <cellStyle name="Comma 2 2 3 5 3 3 4" xfId="2785"/>
    <cellStyle name="Comma 2 2 3 5 3 4" xfId="2786"/>
    <cellStyle name="Comma 2 2 3 5 3 5" xfId="2787"/>
    <cellStyle name="Comma 2 2 3 5 3 6" xfId="2788"/>
    <cellStyle name="Comma 2 2 3 5 4" xfId="2789"/>
    <cellStyle name="Comma 2 2 3 5 4 2" xfId="2790"/>
    <cellStyle name="Comma 2 2 3 5 4 2 2" xfId="2791"/>
    <cellStyle name="Comma 2 2 3 5 4 2 2 2" xfId="2792"/>
    <cellStyle name="Comma 2 2 3 5 4 2 2 3" xfId="2793"/>
    <cellStyle name="Comma 2 2 3 5 4 2 2 4" xfId="2794"/>
    <cellStyle name="Comma 2 2 3 5 4 2 3" xfId="2795"/>
    <cellStyle name="Comma 2 2 3 5 4 2 4" xfId="2796"/>
    <cellStyle name="Comma 2 2 3 5 4 2 5" xfId="2797"/>
    <cellStyle name="Comma 2 2 3 5 4 3" xfId="2798"/>
    <cellStyle name="Comma 2 2 3 5 4 3 2" xfId="2799"/>
    <cellStyle name="Comma 2 2 3 5 4 3 3" xfId="2800"/>
    <cellStyle name="Comma 2 2 3 5 4 3 4" xfId="2801"/>
    <cellStyle name="Comma 2 2 3 5 4 4" xfId="2802"/>
    <cellStyle name="Comma 2 2 3 5 4 5" xfId="2803"/>
    <cellStyle name="Comma 2 2 3 5 4 6" xfId="2804"/>
    <cellStyle name="Comma 2 2 3 5 5" xfId="2805"/>
    <cellStyle name="Comma 2 2 3 5 6" xfId="2806"/>
    <cellStyle name="Comma 2 2 3 5 6 2" xfId="2807"/>
    <cellStyle name="Comma 2 2 3 5 6 2 2" xfId="2808"/>
    <cellStyle name="Comma 2 2 3 5 6 2 3" xfId="2809"/>
    <cellStyle name="Comma 2 2 3 5 6 2 4" xfId="2810"/>
    <cellStyle name="Comma 2 2 3 5 6 3" xfId="2811"/>
    <cellStyle name="Comma 2 2 3 5 6 4" xfId="2812"/>
    <cellStyle name="Comma 2 2 3 5 6 5" xfId="2813"/>
    <cellStyle name="Comma 2 2 3 5 7" xfId="2814"/>
    <cellStyle name="Comma 2 2 3 5 7 2" xfId="2815"/>
    <cellStyle name="Comma 2 2 3 5 7 3" xfId="2816"/>
    <cellStyle name="Comma 2 2 3 5 7 4" xfId="2817"/>
    <cellStyle name="Comma 2 2 3 5 8" xfId="2818"/>
    <cellStyle name="Comma 2 2 3 5 9" xfId="2819"/>
    <cellStyle name="Comma 2 2 3 6" xfId="2820"/>
    <cellStyle name="Comma 2 2 3 6 2" xfId="2821"/>
    <cellStyle name="Comma 2 2 3 6 2 2" xfId="2822"/>
    <cellStyle name="Comma 2 2 3 6 2 2 2" xfId="2823"/>
    <cellStyle name="Comma 2 2 3 6 2 2 2 2" xfId="2824"/>
    <cellStyle name="Comma 2 2 3 6 2 2 2 3" xfId="2825"/>
    <cellStyle name="Comma 2 2 3 6 2 2 2 4" xfId="2826"/>
    <cellStyle name="Comma 2 2 3 6 2 2 3" xfId="2827"/>
    <cellStyle name="Comma 2 2 3 6 2 2 4" xfId="2828"/>
    <cellStyle name="Comma 2 2 3 6 2 2 5" xfId="2829"/>
    <cellStyle name="Comma 2 2 3 6 2 3" xfId="2830"/>
    <cellStyle name="Comma 2 2 3 6 2 3 2" xfId="2831"/>
    <cellStyle name="Comma 2 2 3 6 2 3 3" xfId="2832"/>
    <cellStyle name="Comma 2 2 3 6 2 3 4" xfId="2833"/>
    <cellStyle name="Comma 2 2 3 6 2 4" xfId="2834"/>
    <cellStyle name="Comma 2 2 3 6 2 5" xfId="2835"/>
    <cellStyle name="Comma 2 2 3 6 2 6" xfId="2836"/>
    <cellStyle name="Comma 2 2 3 6 3" xfId="2837"/>
    <cellStyle name="Comma 2 2 3 6 3 2" xfId="2838"/>
    <cellStyle name="Comma 2 2 3 6 3 2 2" xfId="2839"/>
    <cellStyle name="Comma 2 2 3 6 3 2 2 2" xfId="2840"/>
    <cellStyle name="Comma 2 2 3 6 3 2 2 3" xfId="2841"/>
    <cellStyle name="Comma 2 2 3 6 3 2 2 4" xfId="2842"/>
    <cellStyle name="Comma 2 2 3 6 3 2 3" xfId="2843"/>
    <cellStyle name="Comma 2 2 3 6 3 2 4" xfId="2844"/>
    <cellStyle name="Comma 2 2 3 6 3 2 5" xfId="2845"/>
    <cellStyle name="Comma 2 2 3 6 3 3" xfId="2846"/>
    <cellStyle name="Comma 2 2 3 6 3 3 2" xfId="2847"/>
    <cellStyle name="Comma 2 2 3 6 3 3 3" xfId="2848"/>
    <cellStyle name="Comma 2 2 3 6 3 3 4" xfId="2849"/>
    <cellStyle name="Comma 2 2 3 6 3 4" xfId="2850"/>
    <cellStyle name="Comma 2 2 3 6 3 5" xfId="2851"/>
    <cellStyle name="Comma 2 2 3 6 3 6" xfId="2852"/>
    <cellStyle name="Comma 2 2 3 6 4" xfId="2853"/>
    <cellStyle name="Comma 2 2 3 6 5" xfId="2854"/>
    <cellStyle name="Comma 2 2 3 6 5 2" xfId="2855"/>
    <cellStyle name="Comma 2 2 3 6 5 2 2" xfId="2856"/>
    <cellStyle name="Comma 2 2 3 6 5 2 3" xfId="2857"/>
    <cellStyle name="Comma 2 2 3 6 5 2 4" xfId="2858"/>
    <cellStyle name="Comma 2 2 3 6 5 3" xfId="2859"/>
    <cellStyle name="Comma 2 2 3 6 5 4" xfId="2860"/>
    <cellStyle name="Comma 2 2 3 6 5 5" xfId="2861"/>
    <cellStyle name="Comma 2 2 3 6 6" xfId="2862"/>
    <cellStyle name="Comma 2 2 3 6 6 2" xfId="2863"/>
    <cellStyle name="Comma 2 2 3 6 6 3" xfId="2864"/>
    <cellStyle name="Comma 2 2 3 6 6 4" xfId="2865"/>
    <cellStyle name="Comma 2 2 3 6 7" xfId="2866"/>
    <cellStyle name="Comma 2 2 3 6 8" xfId="2867"/>
    <cellStyle name="Comma 2 2 3 6 9" xfId="2868"/>
    <cellStyle name="Comma 2 2 3 7" xfId="2869"/>
    <cellStyle name="Comma 2 2 3 7 2" xfId="2870"/>
    <cellStyle name="Comma 2 2 3 7 2 2" xfId="2871"/>
    <cellStyle name="Comma 2 2 3 7 2 2 2" xfId="2872"/>
    <cellStyle name="Comma 2 2 3 7 2 2 2 2" xfId="2873"/>
    <cellStyle name="Comma 2 2 3 7 2 2 2 3" xfId="2874"/>
    <cellStyle name="Comma 2 2 3 7 2 2 2 4" xfId="2875"/>
    <cellStyle name="Comma 2 2 3 7 2 2 3" xfId="2876"/>
    <cellStyle name="Comma 2 2 3 7 2 2 4" xfId="2877"/>
    <cellStyle name="Comma 2 2 3 7 2 2 5" xfId="2878"/>
    <cellStyle name="Comma 2 2 3 7 2 3" xfId="2879"/>
    <cellStyle name="Comma 2 2 3 7 2 3 2" xfId="2880"/>
    <cellStyle name="Comma 2 2 3 7 2 3 3" xfId="2881"/>
    <cellStyle name="Comma 2 2 3 7 2 3 4" xfId="2882"/>
    <cellStyle name="Comma 2 2 3 7 2 4" xfId="2883"/>
    <cellStyle name="Comma 2 2 3 7 2 5" xfId="2884"/>
    <cellStyle name="Comma 2 2 3 7 2 6" xfId="2885"/>
    <cellStyle name="Comma 2 2 3 7 3" xfId="2886"/>
    <cellStyle name="Comma 2 2 3 7 3 2" xfId="2887"/>
    <cellStyle name="Comma 2 2 3 7 3 2 2" xfId="2888"/>
    <cellStyle name="Comma 2 2 3 7 3 2 2 2" xfId="2889"/>
    <cellStyle name="Comma 2 2 3 7 3 2 2 3" xfId="2890"/>
    <cellStyle name="Comma 2 2 3 7 3 2 2 4" xfId="2891"/>
    <cellStyle name="Comma 2 2 3 7 3 2 3" xfId="2892"/>
    <cellStyle name="Comma 2 2 3 7 3 2 4" xfId="2893"/>
    <cellStyle name="Comma 2 2 3 7 3 2 5" xfId="2894"/>
    <cellStyle name="Comma 2 2 3 7 3 3" xfId="2895"/>
    <cellStyle name="Comma 2 2 3 7 3 3 2" xfId="2896"/>
    <cellStyle name="Comma 2 2 3 7 3 3 3" xfId="2897"/>
    <cellStyle name="Comma 2 2 3 7 3 3 4" xfId="2898"/>
    <cellStyle name="Comma 2 2 3 7 3 4" xfId="2899"/>
    <cellStyle name="Comma 2 2 3 7 3 5" xfId="2900"/>
    <cellStyle name="Comma 2 2 3 7 3 6" xfId="2901"/>
    <cellStyle name="Comma 2 2 3 7 4" xfId="2902"/>
    <cellStyle name="Comma 2 2 3 7 5" xfId="2903"/>
    <cellStyle name="Comma 2 2 3 7 5 2" xfId="2904"/>
    <cellStyle name="Comma 2 2 3 7 5 2 2" xfId="2905"/>
    <cellStyle name="Comma 2 2 3 7 5 2 3" xfId="2906"/>
    <cellStyle name="Comma 2 2 3 7 5 2 4" xfId="2907"/>
    <cellStyle name="Comma 2 2 3 7 5 3" xfId="2908"/>
    <cellStyle name="Comma 2 2 3 7 5 4" xfId="2909"/>
    <cellStyle name="Comma 2 2 3 7 5 5" xfId="2910"/>
    <cellStyle name="Comma 2 2 3 7 6" xfId="2911"/>
    <cellStyle name="Comma 2 2 3 7 6 2" xfId="2912"/>
    <cellStyle name="Comma 2 2 3 7 6 3" xfId="2913"/>
    <cellStyle name="Comma 2 2 3 7 6 4" xfId="2914"/>
    <cellStyle name="Comma 2 2 3 7 7" xfId="2915"/>
    <cellStyle name="Comma 2 2 3 7 8" xfId="2916"/>
    <cellStyle name="Comma 2 2 3 7 9" xfId="2917"/>
    <cellStyle name="Comma 2 2 3 8" xfId="2918"/>
    <cellStyle name="Comma 2 2 3 8 2" xfId="2919"/>
    <cellStyle name="Comma 2 2 3 8 3" xfId="2920"/>
    <cellStyle name="Comma 2 2 3 8 3 2" xfId="2921"/>
    <cellStyle name="Comma 2 2 3 8 3 2 2" xfId="2922"/>
    <cellStyle name="Comma 2 2 3 8 3 2 3" xfId="2923"/>
    <cellStyle name="Comma 2 2 3 8 3 2 4" xfId="2924"/>
    <cellStyle name="Comma 2 2 3 8 3 3" xfId="2925"/>
    <cellStyle name="Comma 2 2 3 8 3 4" xfId="2926"/>
    <cellStyle name="Comma 2 2 3 8 3 5" xfId="2927"/>
    <cellStyle name="Comma 2 2 3 8 4" xfId="2928"/>
    <cellStyle name="Comma 2 2 3 8 4 2" xfId="2929"/>
    <cellStyle name="Comma 2 2 3 8 4 3" xfId="2930"/>
    <cellStyle name="Comma 2 2 3 8 4 4" xfId="2931"/>
    <cellStyle name="Comma 2 2 3 8 5" xfId="2932"/>
    <cellStyle name="Comma 2 2 3 8 6" xfId="2933"/>
    <cellStyle name="Comma 2 2 3 8 7" xfId="2934"/>
    <cellStyle name="Comma 2 2 3 9" xfId="2935"/>
    <cellStyle name="Comma 2 2 3 9 2" xfId="2936"/>
    <cellStyle name="Comma 2 2 3 9 3" xfId="2937"/>
    <cellStyle name="Comma 2 2 3 9 3 2" xfId="2938"/>
    <cellStyle name="Comma 2 2 3 9 3 2 2" xfId="2939"/>
    <cellStyle name="Comma 2 2 3 9 3 2 3" xfId="2940"/>
    <cellStyle name="Comma 2 2 3 9 3 2 4" xfId="2941"/>
    <cellStyle name="Comma 2 2 3 9 3 3" xfId="2942"/>
    <cellStyle name="Comma 2 2 3 9 3 4" xfId="2943"/>
    <cellStyle name="Comma 2 2 3 9 3 5" xfId="2944"/>
    <cellStyle name="Comma 2 2 3 9 4" xfId="2945"/>
    <cellStyle name="Comma 2 2 3 9 4 2" xfId="2946"/>
    <cellStyle name="Comma 2 2 3 9 4 3" xfId="2947"/>
    <cellStyle name="Comma 2 2 3 9 4 4" xfId="2948"/>
    <cellStyle name="Comma 2 2 3 9 5" xfId="2949"/>
    <cellStyle name="Comma 2 2 3 9 6" xfId="2950"/>
    <cellStyle name="Comma 2 2 3 9 7" xfId="2951"/>
    <cellStyle name="Comma 2 2 4" xfId="2952"/>
    <cellStyle name="Comma 2 2 4 10" xfId="2953"/>
    <cellStyle name="Comma 2 2 4 2" xfId="2954"/>
    <cellStyle name="Comma 2 2 4 2 2" xfId="2955"/>
    <cellStyle name="Comma 2 2 4 2 2 2" xfId="2956"/>
    <cellStyle name="Comma 2 2 4 2 2 2 2" xfId="2957"/>
    <cellStyle name="Comma 2 2 4 2 2 2 2 2" xfId="2958"/>
    <cellStyle name="Comma 2 2 4 2 2 2 2 3" xfId="2959"/>
    <cellStyle name="Comma 2 2 4 2 2 2 2 4" xfId="2960"/>
    <cellStyle name="Comma 2 2 4 2 2 2 3" xfId="2961"/>
    <cellStyle name="Comma 2 2 4 2 2 2 4" xfId="2962"/>
    <cellStyle name="Comma 2 2 4 2 2 2 5" xfId="2963"/>
    <cellStyle name="Comma 2 2 4 2 2 3" xfId="2964"/>
    <cellStyle name="Comma 2 2 4 2 2 3 2" xfId="2965"/>
    <cellStyle name="Comma 2 2 4 2 2 3 3" xfId="2966"/>
    <cellStyle name="Comma 2 2 4 2 2 3 4" xfId="2967"/>
    <cellStyle name="Comma 2 2 4 2 2 4" xfId="2968"/>
    <cellStyle name="Comma 2 2 4 2 2 4 2" xfId="2969"/>
    <cellStyle name="Comma 2 2 4 2 2 4 3" xfId="2970"/>
    <cellStyle name="Comma 2 2 4 2 2 4 4" xfId="2971"/>
    <cellStyle name="Comma 2 2 4 2 2 5" xfId="2972"/>
    <cellStyle name="Comma 2 2 4 2 2 6" xfId="2973"/>
    <cellStyle name="Comma 2 2 4 2 2 7" xfId="2974"/>
    <cellStyle name="Comma 2 2 4 2 3" xfId="2975"/>
    <cellStyle name="Comma 2 2 4 2 3 2" xfId="2976"/>
    <cellStyle name="Comma 2 2 4 2 3 2 2" xfId="2977"/>
    <cellStyle name="Comma 2 2 4 2 3 2 2 2" xfId="2978"/>
    <cellStyle name="Comma 2 2 4 2 3 2 2 3" xfId="2979"/>
    <cellStyle name="Comma 2 2 4 2 3 2 2 4" xfId="2980"/>
    <cellStyle name="Comma 2 2 4 2 3 2 3" xfId="2981"/>
    <cellStyle name="Comma 2 2 4 2 3 2 4" xfId="2982"/>
    <cellStyle name="Comma 2 2 4 2 3 2 5" xfId="2983"/>
    <cellStyle name="Comma 2 2 4 2 3 3" xfId="2984"/>
    <cellStyle name="Comma 2 2 4 2 3 3 2" xfId="2985"/>
    <cellStyle name="Comma 2 2 4 2 3 3 3" xfId="2986"/>
    <cellStyle name="Comma 2 2 4 2 3 3 4" xfId="2987"/>
    <cellStyle name="Comma 2 2 4 2 3 4" xfId="2988"/>
    <cellStyle name="Comma 2 2 4 2 3 4 2" xfId="2989"/>
    <cellStyle name="Comma 2 2 4 2 3 4 3" xfId="2990"/>
    <cellStyle name="Comma 2 2 4 2 3 4 4" xfId="2991"/>
    <cellStyle name="Comma 2 2 4 2 3 5" xfId="2992"/>
    <cellStyle name="Comma 2 2 4 2 3 6" xfId="2993"/>
    <cellStyle name="Comma 2 2 4 2 3 7" xfId="2994"/>
    <cellStyle name="Comma 2 2 4 2 4" xfId="2995"/>
    <cellStyle name="Comma 2 2 4 2 4 2" xfId="2996"/>
    <cellStyle name="Comma 2 2 4 2 4 2 2" xfId="2997"/>
    <cellStyle name="Comma 2 2 4 2 4 2 3" xfId="2998"/>
    <cellStyle name="Comma 2 2 4 2 4 2 4" xfId="2999"/>
    <cellStyle name="Comma 2 2 4 2 5" xfId="3000"/>
    <cellStyle name="Comma 2 2 4 2 5 2" xfId="3001"/>
    <cellStyle name="Comma 2 2 4 2 5 2 2" xfId="3002"/>
    <cellStyle name="Comma 2 2 4 2 5 2 3" xfId="3003"/>
    <cellStyle name="Comma 2 2 4 2 5 2 4" xfId="3004"/>
    <cellStyle name="Comma 2 2 4 2 5 3" xfId="3005"/>
    <cellStyle name="Comma 2 2 4 2 5 4" xfId="3006"/>
    <cellStyle name="Comma 2 2 4 2 5 5" xfId="3007"/>
    <cellStyle name="Comma 2 2 4 2 6" xfId="3008"/>
    <cellStyle name="Comma 2 2 4 2 6 2" xfId="3009"/>
    <cellStyle name="Comma 2 2 4 2 6 3" xfId="3010"/>
    <cellStyle name="Comma 2 2 4 2 6 4" xfId="3011"/>
    <cellStyle name="Comma 2 2 4 2 7" xfId="3012"/>
    <cellStyle name="Comma 2 2 4 2 8" xfId="3013"/>
    <cellStyle name="Comma 2 2 4 2 9" xfId="3014"/>
    <cellStyle name="Comma 2 2 4 3" xfId="3015"/>
    <cellStyle name="Comma 2 2 4 3 2" xfId="3016"/>
    <cellStyle name="Comma 2 2 4 3 2 2" xfId="3017"/>
    <cellStyle name="Comma 2 2 4 3 2 2 2" xfId="3018"/>
    <cellStyle name="Comma 2 2 4 3 2 2 3" xfId="3019"/>
    <cellStyle name="Comma 2 2 4 3 2 2 4" xfId="3020"/>
    <cellStyle name="Comma 2 2 4 3 2 3" xfId="3021"/>
    <cellStyle name="Comma 2 2 4 3 2 4" xfId="3022"/>
    <cellStyle name="Comma 2 2 4 3 2 5" xfId="3023"/>
    <cellStyle name="Comma 2 2 4 3 3" xfId="3024"/>
    <cellStyle name="Comma 2 2 4 3 3 2" xfId="3025"/>
    <cellStyle name="Comma 2 2 4 3 3 3" xfId="3026"/>
    <cellStyle name="Comma 2 2 4 3 3 4" xfId="3027"/>
    <cellStyle name="Comma 2 2 4 3 4" xfId="3028"/>
    <cellStyle name="Comma 2 2 4 3 5" xfId="3029"/>
    <cellStyle name="Comma 2 2 4 3 6" xfId="3030"/>
    <cellStyle name="Comma 2 2 4 4" xfId="3031"/>
    <cellStyle name="Comma 2 2 4 4 2" xfId="3032"/>
    <cellStyle name="Comma 2 2 4 4 2 2" xfId="3033"/>
    <cellStyle name="Comma 2 2 4 4 2 2 2" xfId="3034"/>
    <cellStyle name="Comma 2 2 4 4 2 2 3" xfId="3035"/>
    <cellStyle name="Comma 2 2 4 4 2 2 4" xfId="3036"/>
    <cellStyle name="Comma 2 2 4 4 2 3" xfId="3037"/>
    <cellStyle name="Comma 2 2 4 4 2 4" xfId="3038"/>
    <cellStyle name="Comma 2 2 4 4 2 5" xfId="3039"/>
    <cellStyle name="Comma 2 2 4 4 3" xfId="3040"/>
    <cellStyle name="Comma 2 2 4 4 3 2" xfId="3041"/>
    <cellStyle name="Comma 2 2 4 4 3 3" xfId="3042"/>
    <cellStyle name="Comma 2 2 4 4 3 4" xfId="3043"/>
    <cellStyle name="Comma 2 2 4 4 4" xfId="3044"/>
    <cellStyle name="Comma 2 2 4 4 5" xfId="3045"/>
    <cellStyle name="Comma 2 2 4 4 6" xfId="3046"/>
    <cellStyle name="Comma 2 2 4 5" xfId="3047"/>
    <cellStyle name="Comma 2 2 4 6" xfId="3048"/>
    <cellStyle name="Comma 2 2 4 6 2" xfId="3049"/>
    <cellStyle name="Comma 2 2 4 6 2 2" xfId="3050"/>
    <cellStyle name="Comma 2 2 4 6 2 3" xfId="3051"/>
    <cellStyle name="Comma 2 2 4 6 2 4" xfId="3052"/>
    <cellStyle name="Comma 2 2 4 6 3" xfId="3053"/>
    <cellStyle name="Comma 2 2 4 6 4" xfId="3054"/>
    <cellStyle name="Comma 2 2 4 6 5" xfId="3055"/>
    <cellStyle name="Comma 2 2 4 7" xfId="3056"/>
    <cellStyle name="Comma 2 2 4 7 2" xfId="3057"/>
    <cellStyle name="Comma 2 2 4 7 3" xfId="3058"/>
    <cellStyle name="Comma 2 2 4 7 4" xfId="3059"/>
    <cellStyle name="Comma 2 2 4 8" xfId="3060"/>
    <cellStyle name="Comma 2 2 4 9" xfId="3061"/>
    <cellStyle name="Comma 2 2 5" xfId="3062"/>
    <cellStyle name="Comma 2 2 5 10" xfId="3063"/>
    <cellStyle name="Comma 2 2 5 11" xfId="3064"/>
    <cellStyle name="Comma 2 2 5 2" xfId="3065"/>
    <cellStyle name="Comma 2 2 5 2 2" xfId="3066"/>
    <cellStyle name="Comma 2 2 5 2 2 2" xfId="3067"/>
    <cellStyle name="Comma 2 2 5 2 2 2 2" xfId="3068"/>
    <cellStyle name="Comma 2 2 5 2 2 2 2 2" xfId="3069"/>
    <cellStyle name="Comma 2 2 5 2 2 2 2 3" xfId="3070"/>
    <cellStyle name="Comma 2 2 5 2 2 2 2 4" xfId="3071"/>
    <cellStyle name="Comma 2 2 5 2 2 2 3" xfId="3072"/>
    <cellStyle name="Comma 2 2 5 2 2 2 4" xfId="3073"/>
    <cellStyle name="Comma 2 2 5 2 2 2 5" xfId="3074"/>
    <cellStyle name="Comma 2 2 5 2 2 3" xfId="3075"/>
    <cellStyle name="Comma 2 2 5 2 2 3 2" xfId="3076"/>
    <cellStyle name="Comma 2 2 5 2 2 3 3" xfId="3077"/>
    <cellStyle name="Comma 2 2 5 2 2 3 4" xfId="3078"/>
    <cellStyle name="Comma 2 2 5 2 2 4" xfId="3079"/>
    <cellStyle name="Comma 2 2 5 2 2 5" xfId="3080"/>
    <cellStyle name="Comma 2 2 5 2 2 6" xfId="3081"/>
    <cellStyle name="Comma 2 2 5 2 3" xfId="3082"/>
    <cellStyle name="Comma 2 2 5 2 3 2" xfId="3083"/>
    <cellStyle name="Comma 2 2 5 2 3 2 2" xfId="3084"/>
    <cellStyle name="Comma 2 2 5 2 3 2 2 2" xfId="3085"/>
    <cellStyle name="Comma 2 2 5 2 3 2 2 3" xfId="3086"/>
    <cellStyle name="Comma 2 2 5 2 3 2 2 4" xfId="3087"/>
    <cellStyle name="Comma 2 2 5 2 3 2 3" xfId="3088"/>
    <cellStyle name="Comma 2 2 5 2 3 2 4" xfId="3089"/>
    <cellStyle name="Comma 2 2 5 2 3 2 5" xfId="3090"/>
    <cellStyle name="Comma 2 2 5 2 3 3" xfId="3091"/>
    <cellStyle name="Comma 2 2 5 2 3 3 2" xfId="3092"/>
    <cellStyle name="Comma 2 2 5 2 3 3 3" xfId="3093"/>
    <cellStyle name="Comma 2 2 5 2 3 3 4" xfId="3094"/>
    <cellStyle name="Comma 2 2 5 2 3 4" xfId="3095"/>
    <cellStyle name="Comma 2 2 5 2 3 5" xfId="3096"/>
    <cellStyle name="Comma 2 2 5 2 3 6" xfId="3097"/>
    <cellStyle name="Comma 2 2 5 2 4" xfId="3098"/>
    <cellStyle name="Comma 2 2 5 2 4 2" xfId="3099"/>
    <cellStyle name="Comma 2 2 5 2 4 2 2" xfId="3100"/>
    <cellStyle name="Comma 2 2 5 2 4 2 3" xfId="3101"/>
    <cellStyle name="Comma 2 2 5 2 4 2 4" xfId="3102"/>
    <cellStyle name="Comma 2 2 5 2 4 3" xfId="3103"/>
    <cellStyle name="Comma 2 2 5 2 4 4" xfId="3104"/>
    <cellStyle name="Comma 2 2 5 2 4 5" xfId="3105"/>
    <cellStyle name="Comma 2 2 5 2 5" xfId="3106"/>
    <cellStyle name="Comma 2 2 5 2 5 2" xfId="3107"/>
    <cellStyle name="Comma 2 2 5 2 5 3" xfId="3108"/>
    <cellStyle name="Comma 2 2 5 2 5 4" xfId="3109"/>
    <cellStyle name="Comma 2 2 5 2 6" xfId="3110"/>
    <cellStyle name="Comma 2 2 5 2 7" xfId="3111"/>
    <cellStyle name="Comma 2 2 5 2 8" xfId="3112"/>
    <cellStyle name="Comma 2 2 5 3" xfId="3113"/>
    <cellStyle name="Comma 2 2 5 3 2" xfId="3114"/>
    <cellStyle name="Comma 2 2 5 3 2 2" xfId="3115"/>
    <cellStyle name="Comma 2 2 5 3 2 2 2" xfId="3116"/>
    <cellStyle name="Comma 2 2 5 3 2 2 3" xfId="3117"/>
    <cellStyle name="Comma 2 2 5 3 2 2 4" xfId="3118"/>
    <cellStyle name="Comma 2 2 5 3 2 3" xfId="3119"/>
    <cellStyle name="Comma 2 2 5 3 2 4" xfId="3120"/>
    <cellStyle name="Comma 2 2 5 3 2 5" xfId="3121"/>
    <cellStyle name="Comma 2 2 5 3 3" xfId="3122"/>
    <cellStyle name="Comma 2 2 5 3 3 2" xfId="3123"/>
    <cellStyle name="Comma 2 2 5 3 3 3" xfId="3124"/>
    <cellStyle name="Comma 2 2 5 3 3 4" xfId="3125"/>
    <cellStyle name="Comma 2 2 5 3 4" xfId="3126"/>
    <cellStyle name="Comma 2 2 5 3 5" xfId="3127"/>
    <cellStyle name="Comma 2 2 5 3 6" xfId="3128"/>
    <cellStyle name="Comma 2 2 5 4" xfId="3129"/>
    <cellStyle name="Comma 2 2 5 4 2" xfId="3130"/>
    <cellStyle name="Comma 2 2 5 4 2 2" xfId="3131"/>
    <cellStyle name="Comma 2 2 5 4 2 2 2" xfId="3132"/>
    <cellStyle name="Comma 2 2 5 4 2 2 3" xfId="3133"/>
    <cellStyle name="Comma 2 2 5 4 2 2 4" xfId="3134"/>
    <cellStyle name="Comma 2 2 5 4 2 3" xfId="3135"/>
    <cellStyle name="Comma 2 2 5 4 2 4" xfId="3136"/>
    <cellStyle name="Comma 2 2 5 4 2 5" xfId="3137"/>
    <cellStyle name="Comma 2 2 5 4 3" xfId="3138"/>
    <cellStyle name="Comma 2 2 5 4 3 2" xfId="3139"/>
    <cellStyle name="Comma 2 2 5 4 3 3" xfId="3140"/>
    <cellStyle name="Comma 2 2 5 4 3 4" xfId="3141"/>
    <cellStyle name="Comma 2 2 5 4 4" xfId="3142"/>
    <cellStyle name="Comma 2 2 5 4 5" xfId="3143"/>
    <cellStyle name="Comma 2 2 5 4 6" xfId="3144"/>
    <cellStyle name="Comma 2 2 5 5" xfId="3145"/>
    <cellStyle name="Comma 2 2 5 6" xfId="3146"/>
    <cellStyle name="Comma 2 2 5 6 2" xfId="3147"/>
    <cellStyle name="Comma 2 2 5 6 2 2" xfId="3148"/>
    <cellStyle name="Comma 2 2 5 6 2 3" xfId="3149"/>
    <cellStyle name="Comma 2 2 5 6 2 4" xfId="3150"/>
    <cellStyle name="Comma 2 2 5 6 3" xfId="3151"/>
    <cellStyle name="Comma 2 2 5 6 4" xfId="3152"/>
    <cellStyle name="Comma 2 2 5 6 5" xfId="3153"/>
    <cellStyle name="Comma 2 2 5 7" xfId="3154"/>
    <cellStyle name="Comma 2 2 5 7 2" xfId="3155"/>
    <cellStyle name="Comma 2 2 5 7 3" xfId="3156"/>
    <cellStyle name="Comma 2 2 5 7 4" xfId="3157"/>
    <cellStyle name="Comma 2 2 5 8" xfId="3158"/>
    <cellStyle name="Comma 2 2 5 8 2" xfId="3159"/>
    <cellStyle name="Comma 2 2 5 8 3" xfId="3160"/>
    <cellStyle name="Comma 2 2 5 8 4" xfId="3161"/>
    <cellStyle name="Comma 2 2 5 9" xfId="3162"/>
    <cellStyle name="Comma 2 2 6" xfId="3163"/>
    <cellStyle name="Comma 2 2 6 2" xfId="3164"/>
    <cellStyle name="Comma 2 2 6 3" xfId="3165"/>
    <cellStyle name="Comma 2 2 6 3 2" xfId="3166"/>
    <cellStyle name="Comma 2 2 6 3 3" xfId="3167"/>
    <cellStyle name="Comma 2 2 6 3 4" xfId="3168"/>
    <cellStyle name="Comma 2 2 7" xfId="3169"/>
    <cellStyle name="Comma 2 2 7 10" xfId="3170"/>
    <cellStyle name="Comma 2 2 7 11" xfId="3171"/>
    <cellStyle name="Comma 2 2 7 2" xfId="3172"/>
    <cellStyle name="Comma 2 2 7 2 2" xfId="3173"/>
    <cellStyle name="Comma 2 2 7 2 2 2" xfId="3174"/>
    <cellStyle name="Comma 2 2 7 2 2 2 2" xfId="3175"/>
    <cellStyle name="Comma 2 2 7 2 2 2 2 2" xfId="3176"/>
    <cellStyle name="Comma 2 2 7 2 2 2 2 3" xfId="3177"/>
    <cellStyle name="Comma 2 2 7 2 2 2 2 4" xfId="3178"/>
    <cellStyle name="Comma 2 2 7 2 2 2 3" xfId="3179"/>
    <cellStyle name="Comma 2 2 7 2 2 2 4" xfId="3180"/>
    <cellStyle name="Comma 2 2 7 2 2 2 5" xfId="3181"/>
    <cellStyle name="Comma 2 2 7 2 2 3" xfId="3182"/>
    <cellStyle name="Comma 2 2 7 2 2 3 2" xfId="3183"/>
    <cellStyle name="Comma 2 2 7 2 2 3 3" xfId="3184"/>
    <cellStyle name="Comma 2 2 7 2 2 3 4" xfId="3185"/>
    <cellStyle name="Comma 2 2 7 2 2 4" xfId="3186"/>
    <cellStyle name="Comma 2 2 7 2 2 5" xfId="3187"/>
    <cellStyle name="Comma 2 2 7 2 2 6" xfId="3188"/>
    <cellStyle name="Comma 2 2 7 2 3" xfId="3189"/>
    <cellStyle name="Comma 2 2 7 2 3 2" xfId="3190"/>
    <cellStyle name="Comma 2 2 7 2 3 2 2" xfId="3191"/>
    <cellStyle name="Comma 2 2 7 2 3 2 2 2" xfId="3192"/>
    <cellStyle name="Comma 2 2 7 2 3 2 2 3" xfId="3193"/>
    <cellStyle name="Comma 2 2 7 2 3 2 2 4" xfId="3194"/>
    <cellStyle name="Comma 2 2 7 2 3 2 3" xfId="3195"/>
    <cellStyle name="Comma 2 2 7 2 3 2 4" xfId="3196"/>
    <cellStyle name="Comma 2 2 7 2 3 2 5" xfId="3197"/>
    <cellStyle name="Comma 2 2 7 2 3 3" xfId="3198"/>
    <cellStyle name="Comma 2 2 7 2 3 3 2" xfId="3199"/>
    <cellStyle name="Comma 2 2 7 2 3 3 3" xfId="3200"/>
    <cellStyle name="Comma 2 2 7 2 3 3 4" xfId="3201"/>
    <cellStyle name="Comma 2 2 7 2 3 4" xfId="3202"/>
    <cellStyle name="Comma 2 2 7 2 3 5" xfId="3203"/>
    <cellStyle name="Comma 2 2 7 2 3 6" xfId="3204"/>
    <cellStyle name="Comma 2 2 7 2 4" xfId="3205"/>
    <cellStyle name="Comma 2 2 7 2 4 2" xfId="3206"/>
    <cellStyle name="Comma 2 2 7 2 4 2 2" xfId="3207"/>
    <cellStyle name="Comma 2 2 7 2 4 2 3" xfId="3208"/>
    <cellStyle name="Comma 2 2 7 2 4 2 4" xfId="3209"/>
    <cellStyle name="Comma 2 2 7 2 4 3" xfId="3210"/>
    <cellStyle name="Comma 2 2 7 2 4 4" xfId="3211"/>
    <cellStyle name="Comma 2 2 7 2 4 5" xfId="3212"/>
    <cellStyle name="Comma 2 2 7 2 5" xfId="3213"/>
    <cellStyle name="Comma 2 2 7 2 5 2" xfId="3214"/>
    <cellStyle name="Comma 2 2 7 2 5 3" xfId="3215"/>
    <cellStyle name="Comma 2 2 7 2 5 4" xfId="3216"/>
    <cellStyle name="Comma 2 2 7 2 6" xfId="3217"/>
    <cellStyle name="Comma 2 2 7 2 7" xfId="3218"/>
    <cellStyle name="Comma 2 2 7 2 8" xfId="3219"/>
    <cellStyle name="Comma 2 2 7 3" xfId="3220"/>
    <cellStyle name="Comma 2 2 7 3 2" xfId="3221"/>
    <cellStyle name="Comma 2 2 7 3 2 2" xfId="3222"/>
    <cellStyle name="Comma 2 2 7 3 2 2 2" xfId="3223"/>
    <cellStyle name="Comma 2 2 7 3 2 2 3" xfId="3224"/>
    <cellStyle name="Comma 2 2 7 3 2 2 4" xfId="3225"/>
    <cellStyle name="Comma 2 2 7 3 2 3" xfId="3226"/>
    <cellStyle name="Comma 2 2 7 3 2 4" xfId="3227"/>
    <cellStyle name="Comma 2 2 7 3 2 5" xfId="3228"/>
    <cellStyle name="Comma 2 2 7 3 3" xfId="3229"/>
    <cellStyle name="Comma 2 2 7 3 3 2" xfId="3230"/>
    <cellStyle name="Comma 2 2 7 3 3 3" xfId="3231"/>
    <cellStyle name="Comma 2 2 7 3 3 4" xfId="3232"/>
    <cellStyle name="Comma 2 2 7 3 4" xfId="3233"/>
    <cellStyle name="Comma 2 2 7 3 5" xfId="3234"/>
    <cellStyle name="Comma 2 2 7 3 6" xfId="3235"/>
    <cellStyle name="Comma 2 2 7 4" xfId="3236"/>
    <cellStyle name="Comma 2 2 7 4 2" xfId="3237"/>
    <cellStyle name="Comma 2 2 7 4 2 2" xfId="3238"/>
    <cellStyle name="Comma 2 2 7 4 2 2 2" xfId="3239"/>
    <cellStyle name="Comma 2 2 7 4 2 2 3" xfId="3240"/>
    <cellStyle name="Comma 2 2 7 4 2 2 4" xfId="3241"/>
    <cellStyle name="Comma 2 2 7 4 2 3" xfId="3242"/>
    <cellStyle name="Comma 2 2 7 4 2 4" xfId="3243"/>
    <cellStyle name="Comma 2 2 7 4 2 5" xfId="3244"/>
    <cellStyle name="Comma 2 2 7 4 3" xfId="3245"/>
    <cellStyle name="Comma 2 2 7 4 3 2" xfId="3246"/>
    <cellStyle name="Comma 2 2 7 4 3 3" xfId="3247"/>
    <cellStyle name="Comma 2 2 7 4 3 4" xfId="3248"/>
    <cellStyle name="Comma 2 2 7 4 4" xfId="3249"/>
    <cellStyle name="Comma 2 2 7 4 5" xfId="3250"/>
    <cellStyle name="Comma 2 2 7 4 6" xfId="3251"/>
    <cellStyle name="Comma 2 2 7 5" xfId="3252"/>
    <cellStyle name="Comma 2 2 7 6" xfId="3253"/>
    <cellStyle name="Comma 2 2 7 6 2" xfId="3254"/>
    <cellStyle name="Comma 2 2 7 6 2 2" xfId="3255"/>
    <cellStyle name="Comma 2 2 7 6 2 3" xfId="3256"/>
    <cellStyle name="Comma 2 2 7 6 2 4" xfId="3257"/>
    <cellStyle name="Comma 2 2 7 6 3" xfId="3258"/>
    <cellStyle name="Comma 2 2 7 6 4" xfId="3259"/>
    <cellStyle name="Comma 2 2 7 6 5" xfId="3260"/>
    <cellStyle name="Comma 2 2 7 7" xfId="3261"/>
    <cellStyle name="Comma 2 2 7 7 2" xfId="3262"/>
    <cellStyle name="Comma 2 2 7 7 3" xfId="3263"/>
    <cellStyle name="Comma 2 2 7 7 4" xfId="3264"/>
    <cellStyle name="Comma 2 2 7 8" xfId="3265"/>
    <cellStyle name="Comma 2 2 7 8 2" xfId="3266"/>
    <cellStyle name="Comma 2 2 7 8 3" xfId="3267"/>
    <cellStyle name="Comma 2 2 7 8 4" xfId="3268"/>
    <cellStyle name="Comma 2 2 7 9" xfId="3269"/>
    <cellStyle name="Comma 2 2 8" xfId="3270"/>
    <cellStyle name="Comma 2 2 8 10" xfId="3271"/>
    <cellStyle name="Comma 2 2 8 2" xfId="3272"/>
    <cellStyle name="Comma 2 2 8 2 2" xfId="3273"/>
    <cellStyle name="Comma 2 2 8 2 2 2" xfId="3274"/>
    <cellStyle name="Comma 2 2 8 2 2 2 2" xfId="3275"/>
    <cellStyle name="Comma 2 2 8 2 2 2 3" xfId="3276"/>
    <cellStyle name="Comma 2 2 8 2 2 2 4" xfId="3277"/>
    <cellStyle name="Comma 2 2 8 2 2 3" xfId="3278"/>
    <cellStyle name="Comma 2 2 8 2 2 4" xfId="3279"/>
    <cellStyle name="Comma 2 2 8 2 2 5" xfId="3280"/>
    <cellStyle name="Comma 2 2 8 2 3" xfId="3281"/>
    <cellStyle name="Comma 2 2 8 2 3 2" xfId="3282"/>
    <cellStyle name="Comma 2 2 8 2 3 3" xfId="3283"/>
    <cellStyle name="Comma 2 2 8 2 3 4" xfId="3284"/>
    <cellStyle name="Comma 2 2 8 2 4" xfId="3285"/>
    <cellStyle name="Comma 2 2 8 2 5" xfId="3286"/>
    <cellStyle name="Comma 2 2 8 2 6" xfId="3287"/>
    <cellStyle name="Comma 2 2 8 3" xfId="3288"/>
    <cellStyle name="Comma 2 2 8 3 2" xfId="3289"/>
    <cellStyle name="Comma 2 2 8 3 2 2" xfId="3290"/>
    <cellStyle name="Comma 2 2 8 3 2 2 2" xfId="3291"/>
    <cellStyle name="Comma 2 2 8 3 2 2 3" xfId="3292"/>
    <cellStyle name="Comma 2 2 8 3 2 2 4" xfId="3293"/>
    <cellStyle name="Comma 2 2 8 3 2 3" xfId="3294"/>
    <cellStyle name="Comma 2 2 8 3 2 4" xfId="3295"/>
    <cellStyle name="Comma 2 2 8 3 2 5" xfId="3296"/>
    <cellStyle name="Comma 2 2 8 3 3" xfId="3297"/>
    <cellStyle name="Comma 2 2 8 3 3 2" xfId="3298"/>
    <cellStyle name="Comma 2 2 8 3 3 3" xfId="3299"/>
    <cellStyle name="Comma 2 2 8 3 3 4" xfId="3300"/>
    <cellStyle name="Comma 2 2 8 3 4" xfId="3301"/>
    <cellStyle name="Comma 2 2 8 3 5" xfId="3302"/>
    <cellStyle name="Comma 2 2 8 3 6" xfId="3303"/>
    <cellStyle name="Comma 2 2 8 4" xfId="3304"/>
    <cellStyle name="Comma 2 2 8 5" xfId="3305"/>
    <cellStyle name="Comma 2 2 8 5 2" xfId="3306"/>
    <cellStyle name="Comma 2 2 8 5 2 2" xfId="3307"/>
    <cellStyle name="Comma 2 2 8 5 2 3" xfId="3308"/>
    <cellStyle name="Comma 2 2 8 5 2 4" xfId="3309"/>
    <cellStyle name="Comma 2 2 8 5 3" xfId="3310"/>
    <cellStyle name="Comma 2 2 8 5 4" xfId="3311"/>
    <cellStyle name="Comma 2 2 8 5 5" xfId="3312"/>
    <cellStyle name="Comma 2 2 8 6" xfId="3313"/>
    <cellStyle name="Comma 2 2 8 6 2" xfId="3314"/>
    <cellStyle name="Comma 2 2 8 6 3" xfId="3315"/>
    <cellStyle name="Comma 2 2 8 6 4" xfId="3316"/>
    <cellStyle name="Comma 2 2 8 7" xfId="3317"/>
    <cellStyle name="Comma 2 2 8 7 2" xfId="3318"/>
    <cellStyle name="Comma 2 2 8 7 3" xfId="3319"/>
    <cellStyle name="Comma 2 2 8 7 4" xfId="3320"/>
    <cellStyle name="Comma 2 2 8 8" xfId="3321"/>
    <cellStyle name="Comma 2 2 8 9" xfId="3322"/>
    <cellStyle name="Comma 2 2 9" xfId="3323"/>
    <cellStyle name="Comma 2 2 9 10" xfId="3324"/>
    <cellStyle name="Comma 2 2 9 2" xfId="3325"/>
    <cellStyle name="Comma 2 2 9 2 2" xfId="3326"/>
    <cellStyle name="Comma 2 2 9 2 2 2" xfId="3327"/>
    <cellStyle name="Comma 2 2 9 2 2 2 2" xfId="3328"/>
    <cellStyle name="Comma 2 2 9 2 2 2 3" xfId="3329"/>
    <cellStyle name="Comma 2 2 9 2 2 2 4" xfId="3330"/>
    <cellStyle name="Comma 2 2 9 2 2 3" xfId="3331"/>
    <cellStyle name="Comma 2 2 9 2 2 4" xfId="3332"/>
    <cellStyle name="Comma 2 2 9 2 2 5" xfId="3333"/>
    <cellStyle name="Comma 2 2 9 2 3" xfId="3334"/>
    <cellStyle name="Comma 2 2 9 2 3 2" xfId="3335"/>
    <cellStyle name="Comma 2 2 9 2 3 3" xfId="3336"/>
    <cellStyle name="Comma 2 2 9 2 3 4" xfId="3337"/>
    <cellStyle name="Comma 2 2 9 2 4" xfId="3338"/>
    <cellStyle name="Comma 2 2 9 2 5" xfId="3339"/>
    <cellStyle name="Comma 2 2 9 2 6" xfId="3340"/>
    <cellStyle name="Comma 2 2 9 3" xfId="3341"/>
    <cellStyle name="Comma 2 2 9 3 2" xfId="3342"/>
    <cellStyle name="Comma 2 2 9 3 2 2" xfId="3343"/>
    <cellStyle name="Comma 2 2 9 3 2 2 2" xfId="3344"/>
    <cellStyle name="Comma 2 2 9 3 2 2 3" xfId="3345"/>
    <cellStyle name="Comma 2 2 9 3 2 2 4" xfId="3346"/>
    <cellStyle name="Comma 2 2 9 3 2 3" xfId="3347"/>
    <cellStyle name="Comma 2 2 9 3 2 4" xfId="3348"/>
    <cellStyle name="Comma 2 2 9 3 2 5" xfId="3349"/>
    <cellStyle name="Comma 2 2 9 3 3" xfId="3350"/>
    <cellStyle name="Comma 2 2 9 3 3 2" xfId="3351"/>
    <cellStyle name="Comma 2 2 9 3 3 3" xfId="3352"/>
    <cellStyle name="Comma 2 2 9 3 3 4" xfId="3353"/>
    <cellStyle name="Comma 2 2 9 3 4" xfId="3354"/>
    <cellStyle name="Comma 2 2 9 3 5" xfId="3355"/>
    <cellStyle name="Comma 2 2 9 3 6" xfId="3356"/>
    <cellStyle name="Comma 2 2 9 4" xfId="3357"/>
    <cellStyle name="Comma 2 2 9 5" xfId="3358"/>
    <cellStyle name="Comma 2 2 9 5 2" xfId="3359"/>
    <cellStyle name="Comma 2 2 9 5 2 2" xfId="3360"/>
    <cellStyle name="Comma 2 2 9 5 2 3" xfId="3361"/>
    <cellStyle name="Comma 2 2 9 5 2 4" xfId="3362"/>
    <cellStyle name="Comma 2 2 9 5 3" xfId="3363"/>
    <cellStyle name="Comma 2 2 9 5 4" xfId="3364"/>
    <cellStyle name="Comma 2 2 9 5 5" xfId="3365"/>
    <cellStyle name="Comma 2 2 9 6" xfId="3366"/>
    <cellStyle name="Comma 2 2 9 6 2" xfId="3367"/>
    <cellStyle name="Comma 2 2 9 6 3" xfId="3368"/>
    <cellStyle name="Comma 2 2 9 6 4" xfId="3369"/>
    <cellStyle name="Comma 2 2 9 7" xfId="3370"/>
    <cellStyle name="Comma 2 2 9 7 2" xfId="3371"/>
    <cellStyle name="Comma 2 2 9 7 3" xfId="3372"/>
    <cellStyle name="Comma 2 2 9 7 4" xfId="3373"/>
    <cellStyle name="Comma 2 2 9 8" xfId="3374"/>
    <cellStyle name="Comma 2 2 9 9" xfId="3375"/>
    <cellStyle name="Comma 2 20" xfId="3376"/>
    <cellStyle name="Comma 2 20 2" xfId="3377"/>
    <cellStyle name="Comma 2 20 3" xfId="3378"/>
    <cellStyle name="Comma 2 20 3 2" xfId="3379"/>
    <cellStyle name="Comma 2 20 3 3" xfId="3380"/>
    <cellStyle name="Comma 2 20 3 4" xfId="3381"/>
    <cellStyle name="Comma 2 21" xfId="3382"/>
    <cellStyle name="Comma 2 21 2" xfId="3383"/>
    <cellStyle name="Comma 2 21 3" xfId="3384"/>
    <cellStyle name="Comma 2 21 3 2" xfId="3385"/>
    <cellStyle name="Comma 2 21 3 3" xfId="3386"/>
    <cellStyle name="Comma 2 21 3 4" xfId="3387"/>
    <cellStyle name="Comma 2 22" xfId="3388"/>
    <cellStyle name="Comma 2 22 2" xfId="3389"/>
    <cellStyle name="Comma 2 22 3" xfId="3390"/>
    <cellStyle name="Comma 2 22 3 2" xfId="3391"/>
    <cellStyle name="Comma 2 22 3 3" xfId="3392"/>
    <cellStyle name="Comma 2 22 3 4" xfId="3393"/>
    <cellStyle name="Comma 2 23" xfId="3394"/>
    <cellStyle name="Comma 2 23 2" xfId="3395"/>
    <cellStyle name="Comma 2 23 3" xfId="3396"/>
    <cellStyle name="Comma 2 23 3 2" xfId="3397"/>
    <cellStyle name="Comma 2 23 3 3" xfId="3398"/>
    <cellStyle name="Comma 2 23 3 4" xfId="3399"/>
    <cellStyle name="Comma 2 23 4" xfId="3400"/>
    <cellStyle name="Comma 2 23 5" xfId="3401"/>
    <cellStyle name="Comma 2 23 6" xfId="3402"/>
    <cellStyle name="Comma 2 24" xfId="3403"/>
    <cellStyle name="Comma 2 25" xfId="3404"/>
    <cellStyle name="Comma 2 26" xfId="3405"/>
    <cellStyle name="Comma 2 27" xfId="3406"/>
    <cellStyle name="Comma 2 28" xfId="3407"/>
    <cellStyle name="Comma 2 29" xfId="3408"/>
    <cellStyle name="Comma 2 3" xfId="3409"/>
    <cellStyle name="Comma 2 3 10" xfId="3410"/>
    <cellStyle name="Comma 2 3 10 2" xfId="3411"/>
    <cellStyle name="Comma 2 3 10 2 2" xfId="3412"/>
    <cellStyle name="Comma 2 3 10 2 2 2" xfId="3413"/>
    <cellStyle name="Comma 2 3 10 2 2 3" xfId="3414"/>
    <cellStyle name="Comma 2 3 10 2 2 4" xfId="3415"/>
    <cellStyle name="Comma 2 3 10 2 3" xfId="3416"/>
    <cellStyle name="Comma 2 3 10 2 4" xfId="3417"/>
    <cellStyle name="Comma 2 3 10 2 5" xfId="3418"/>
    <cellStyle name="Comma 2 3 10 3" xfId="3419"/>
    <cellStyle name="Comma 2 3 10 3 2" xfId="3420"/>
    <cellStyle name="Comma 2 3 10 3 3" xfId="3421"/>
    <cellStyle name="Comma 2 3 10 3 4" xfId="3422"/>
    <cellStyle name="Comma 2 3 10 4" xfId="3423"/>
    <cellStyle name="Comma 2 3 10 5" xfId="3424"/>
    <cellStyle name="Comma 2 3 10 6" xfId="3425"/>
    <cellStyle name="Comma 2 3 11" xfId="3426"/>
    <cellStyle name="Comma 2 3 12" xfId="3427"/>
    <cellStyle name="Comma 2 3 12 2" xfId="3428"/>
    <cellStyle name="Comma 2 3 12 2 2" xfId="3429"/>
    <cellStyle name="Comma 2 3 12 2 3" xfId="3430"/>
    <cellStyle name="Comma 2 3 12 2 4" xfId="3431"/>
    <cellStyle name="Comma 2 3 12 3" xfId="3432"/>
    <cellStyle name="Comma 2 3 12 4" xfId="3433"/>
    <cellStyle name="Comma 2 3 12 5" xfId="3434"/>
    <cellStyle name="Comma 2 3 13" xfId="3435"/>
    <cellStyle name="Comma 2 3 13 2" xfId="3436"/>
    <cellStyle name="Comma 2 3 13 3" xfId="3437"/>
    <cellStyle name="Comma 2 3 13 4" xfId="3438"/>
    <cellStyle name="Comma 2 3 14" xfId="3439"/>
    <cellStyle name="Comma 2 3 15" xfId="3440"/>
    <cellStyle name="Comma 2 3 16" xfId="3441"/>
    <cellStyle name="Comma 2 3 2" xfId="3442"/>
    <cellStyle name="Comma 2 3 2 10" xfId="3443"/>
    <cellStyle name="Comma 2 3 2 10 2" xfId="3444"/>
    <cellStyle name="Comma 2 3 2 10 2 2" xfId="3445"/>
    <cellStyle name="Comma 2 3 2 10 2 3" xfId="3446"/>
    <cellStyle name="Comma 2 3 2 10 2 4" xfId="3447"/>
    <cellStyle name="Comma 2 3 2 10 3" xfId="3448"/>
    <cellStyle name="Comma 2 3 2 10 4" xfId="3449"/>
    <cellStyle name="Comma 2 3 2 10 5" xfId="3450"/>
    <cellStyle name="Comma 2 3 2 11" xfId="3451"/>
    <cellStyle name="Comma 2 3 2 11 2" xfId="3452"/>
    <cellStyle name="Comma 2 3 2 11 3" xfId="3453"/>
    <cellStyle name="Comma 2 3 2 11 4" xfId="3454"/>
    <cellStyle name="Comma 2 3 2 12" xfId="3455"/>
    <cellStyle name="Comma 2 3 2 13" xfId="3456"/>
    <cellStyle name="Comma 2 3 2 14" xfId="3457"/>
    <cellStyle name="Comma 2 3 2 2" xfId="3458"/>
    <cellStyle name="Comma 2 3 2 2 10" xfId="3459"/>
    <cellStyle name="Comma 2 3 2 2 2" xfId="3460"/>
    <cellStyle name="Comma 2 3 2 2 2 2" xfId="3461"/>
    <cellStyle name="Comma 2 3 2 2 2 2 2" xfId="3462"/>
    <cellStyle name="Comma 2 3 2 2 2 2 2 2" xfId="3463"/>
    <cellStyle name="Comma 2 3 2 2 2 2 2 2 2" xfId="3464"/>
    <cellStyle name="Comma 2 3 2 2 2 2 2 2 3" xfId="3465"/>
    <cellStyle name="Comma 2 3 2 2 2 2 2 2 4" xfId="3466"/>
    <cellStyle name="Comma 2 3 2 2 2 2 2 3" xfId="3467"/>
    <cellStyle name="Comma 2 3 2 2 2 2 2 4" xfId="3468"/>
    <cellStyle name="Comma 2 3 2 2 2 2 2 5" xfId="3469"/>
    <cellStyle name="Comma 2 3 2 2 2 2 3" xfId="3470"/>
    <cellStyle name="Comma 2 3 2 2 2 2 3 2" xfId="3471"/>
    <cellStyle name="Comma 2 3 2 2 2 2 3 3" xfId="3472"/>
    <cellStyle name="Comma 2 3 2 2 2 2 3 4" xfId="3473"/>
    <cellStyle name="Comma 2 3 2 2 2 2 4" xfId="3474"/>
    <cellStyle name="Comma 2 3 2 2 2 2 5" xfId="3475"/>
    <cellStyle name="Comma 2 3 2 2 2 2 6" xfId="3476"/>
    <cellStyle name="Comma 2 3 2 2 2 3" xfId="3477"/>
    <cellStyle name="Comma 2 3 2 2 2 3 2" xfId="3478"/>
    <cellStyle name="Comma 2 3 2 2 2 3 2 2" xfId="3479"/>
    <cellStyle name="Comma 2 3 2 2 2 3 2 2 2" xfId="3480"/>
    <cellStyle name="Comma 2 3 2 2 2 3 2 2 3" xfId="3481"/>
    <cellStyle name="Comma 2 3 2 2 2 3 2 2 4" xfId="3482"/>
    <cellStyle name="Comma 2 3 2 2 2 3 2 3" xfId="3483"/>
    <cellStyle name="Comma 2 3 2 2 2 3 2 4" xfId="3484"/>
    <cellStyle name="Comma 2 3 2 2 2 3 2 5" xfId="3485"/>
    <cellStyle name="Comma 2 3 2 2 2 3 3" xfId="3486"/>
    <cellStyle name="Comma 2 3 2 2 2 3 3 2" xfId="3487"/>
    <cellStyle name="Comma 2 3 2 2 2 3 3 3" xfId="3488"/>
    <cellStyle name="Comma 2 3 2 2 2 3 3 4" xfId="3489"/>
    <cellStyle name="Comma 2 3 2 2 2 3 4" xfId="3490"/>
    <cellStyle name="Comma 2 3 2 2 2 3 5" xfId="3491"/>
    <cellStyle name="Comma 2 3 2 2 2 3 6" xfId="3492"/>
    <cellStyle name="Comma 2 3 2 2 2 4" xfId="3493"/>
    <cellStyle name="Comma 2 3 2 2 2 4 2" xfId="3494"/>
    <cellStyle name="Comma 2 3 2 2 2 4 2 2" xfId="3495"/>
    <cellStyle name="Comma 2 3 2 2 2 4 2 3" xfId="3496"/>
    <cellStyle name="Comma 2 3 2 2 2 4 2 4" xfId="3497"/>
    <cellStyle name="Comma 2 3 2 2 2 4 3" xfId="3498"/>
    <cellStyle name="Comma 2 3 2 2 2 4 4" xfId="3499"/>
    <cellStyle name="Comma 2 3 2 2 2 4 5" xfId="3500"/>
    <cellStyle name="Comma 2 3 2 2 2 5" xfId="3501"/>
    <cellStyle name="Comma 2 3 2 2 2 5 2" xfId="3502"/>
    <cellStyle name="Comma 2 3 2 2 2 5 3" xfId="3503"/>
    <cellStyle name="Comma 2 3 2 2 2 5 4" xfId="3504"/>
    <cellStyle name="Comma 2 3 2 2 2 6" xfId="3505"/>
    <cellStyle name="Comma 2 3 2 2 2 7" xfId="3506"/>
    <cellStyle name="Comma 2 3 2 2 2 8" xfId="3507"/>
    <cellStyle name="Comma 2 3 2 2 3" xfId="3508"/>
    <cellStyle name="Comma 2 3 2 2 3 2" xfId="3509"/>
    <cellStyle name="Comma 2 3 2 2 3 2 2" xfId="3510"/>
    <cellStyle name="Comma 2 3 2 2 3 2 2 2" xfId="3511"/>
    <cellStyle name="Comma 2 3 2 2 3 2 2 3" xfId="3512"/>
    <cellStyle name="Comma 2 3 2 2 3 2 2 4" xfId="3513"/>
    <cellStyle name="Comma 2 3 2 2 3 2 3" xfId="3514"/>
    <cellStyle name="Comma 2 3 2 2 3 2 4" xfId="3515"/>
    <cellStyle name="Comma 2 3 2 2 3 2 5" xfId="3516"/>
    <cellStyle name="Comma 2 3 2 2 3 3" xfId="3517"/>
    <cellStyle name="Comma 2 3 2 2 3 3 2" xfId="3518"/>
    <cellStyle name="Comma 2 3 2 2 3 3 3" xfId="3519"/>
    <cellStyle name="Comma 2 3 2 2 3 3 4" xfId="3520"/>
    <cellStyle name="Comma 2 3 2 2 3 4" xfId="3521"/>
    <cellStyle name="Comma 2 3 2 2 3 5" xfId="3522"/>
    <cellStyle name="Comma 2 3 2 2 3 6" xfId="3523"/>
    <cellStyle name="Comma 2 3 2 2 4" xfId="3524"/>
    <cellStyle name="Comma 2 3 2 2 4 2" xfId="3525"/>
    <cellStyle name="Comma 2 3 2 2 4 2 2" xfId="3526"/>
    <cellStyle name="Comma 2 3 2 2 4 2 2 2" xfId="3527"/>
    <cellStyle name="Comma 2 3 2 2 4 2 2 3" xfId="3528"/>
    <cellStyle name="Comma 2 3 2 2 4 2 2 4" xfId="3529"/>
    <cellStyle name="Comma 2 3 2 2 4 2 3" xfId="3530"/>
    <cellStyle name="Comma 2 3 2 2 4 2 4" xfId="3531"/>
    <cellStyle name="Comma 2 3 2 2 4 2 5" xfId="3532"/>
    <cellStyle name="Comma 2 3 2 2 4 3" xfId="3533"/>
    <cellStyle name="Comma 2 3 2 2 4 3 2" xfId="3534"/>
    <cellStyle name="Comma 2 3 2 2 4 3 3" xfId="3535"/>
    <cellStyle name="Comma 2 3 2 2 4 3 4" xfId="3536"/>
    <cellStyle name="Comma 2 3 2 2 4 4" xfId="3537"/>
    <cellStyle name="Comma 2 3 2 2 4 5" xfId="3538"/>
    <cellStyle name="Comma 2 3 2 2 4 6" xfId="3539"/>
    <cellStyle name="Comma 2 3 2 2 5" xfId="3540"/>
    <cellStyle name="Comma 2 3 2 2 6" xfId="3541"/>
    <cellStyle name="Comma 2 3 2 2 6 2" xfId="3542"/>
    <cellStyle name="Comma 2 3 2 2 6 2 2" xfId="3543"/>
    <cellStyle name="Comma 2 3 2 2 6 2 3" xfId="3544"/>
    <cellStyle name="Comma 2 3 2 2 6 2 4" xfId="3545"/>
    <cellStyle name="Comma 2 3 2 2 6 3" xfId="3546"/>
    <cellStyle name="Comma 2 3 2 2 6 4" xfId="3547"/>
    <cellStyle name="Comma 2 3 2 2 6 5" xfId="3548"/>
    <cellStyle name="Comma 2 3 2 2 7" xfId="3549"/>
    <cellStyle name="Comma 2 3 2 2 7 2" xfId="3550"/>
    <cellStyle name="Comma 2 3 2 2 7 3" xfId="3551"/>
    <cellStyle name="Comma 2 3 2 2 7 4" xfId="3552"/>
    <cellStyle name="Comma 2 3 2 2 8" xfId="3553"/>
    <cellStyle name="Comma 2 3 2 2 9" xfId="3554"/>
    <cellStyle name="Comma 2 3 2 3" xfId="3555"/>
    <cellStyle name="Comma 2 3 2 3 2" xfId="3556"/>
    <cellStyle name="Comma 2 3 2 3 2 2" xfId="3557"/>
    <cellStyle name="Comma 2 3 2 3 2 2 2" xfId="3558"/>
    <cellStyle name="Comma 2 3 2 3 2 2 2 2" xfId="3559"/>
    <cellStyle name="Comma 2 3 2 3 2 2 2 2 2" xfId="3560"/>
    <cellStyle name="Comma 2 3 2 3 2 2 2 2 3" xfId="3561"/>
    <cellStyle name="Comma 2 3 2 3 2 2 2 2 4" xfId="3562"/>
    <cellStyle name="Comma 2 3 2 3 2 2 2 3" xfId="3563"/>
    <cellStyle name="Comma 2 3 2 3 2 2 2 4" xfId="3564"/>
    <cellStyle name="Comma 2 3 2 3 2 2 2 5" xfId="3565"/>
    <cellStyle name="Comma 2 3 2 3 2 2 3" xfId="3566"/>
    <cellStyle name="Comma 2 3 2 3 2 2 3 2" xfId="3567"/>
    <cellStyle name="Comma 2 3 2 3 2 2 3 3" xfId="3568"/>
    <cellStyle name="Comma 2 3 2 3 2 2 3 4" xfId="3569"/>
    <cellStyle name="Comma 2 3 2 3 2 2 4" xfId="3570"/>
    <cellStyle name="Comma 2 3 2 3 2 2 5" xfId="3571"/>
    <cellStyle name="Comma 2 3 2 3 2 2 6" xfId="3572"/>
    <cellStyle name="Comma 2 3 2 3 2 3" xfId="3573"/>
    <cellStyle name="Comma 2 3 2 3 2 3 2" xfId="3574"/>
    <cellStyle name="Comma 2 3 2 3 2 3 2 2" xfId="3575"/>
    <cellStyle name="Comma 2 3 2 3 2 3 2 2 2" xfId="3576"/>
    <cellStyle name="Comma 2 3 2 3 2 3 2 2 3" xfId="3577"/>
    <cellStyle name="Comma 2 3 2 3 2 3 2 2 4" xfId="3578"/>
    <cellStyle name="Comma 2 3 2 3 2 3 2 3" xfId="3579"/>
    <cellStyle name="Comma 2 3 2 3 2 3 2 4" xfId="3580"/>
    <cellStyle name="Comma 2 3 2 3 2 3 2 5" xfId="3581"/>
    <cellStyle name="Comma 2 3 2 3 2 3 3" xfId="3582"/>
    <cellStyle name="Comma 2 3 2 3 2 3 3 2" xfId="3583"/>
    <cellStyle name="Comma 2 3 2 3 2 3 3 3" xfId="3584"/>
    <cellStyle name="Comma 2 3 2 3 2 3 3 4" xfId="3585"/>
    <cellStyle name="Comma 2 3 2 3 2 3 4" xfId="3586"/>
    <cellStyle name="Comma 2 3 2 3 2 3 5" xfId="3587"/>
    <cellStyle name="Comma 2 3 2 3 2 3 6" xfId="3588"/>
    <cellStyle name="Comma 2 3 2 3 2 4" xfId="3589"/>
    <cellStyle name="Comma 2 3 2 3 2 4 2" xfId="3590"/>
    <cellStyle name="Comma 2 3 2 3 2 4 2 2" xfId="3591"/>
    <cellStyle name="Comma 2 3 2 3 2 4 2 3" xfId="3592"/>
    <cellStyle name="Comma 2 3 2 3 2 4 2 4" xfId="3593"/>
    <cellStyle name="Comma 2 3 2 3 2 4 3" xfId="3594"/>
    <cellStyle name="Comma 2 3 2 3 2 4 4" xfId="3595"/>
    <cellStyle name="Comma 2 3 2 3 2 4 5" xfId="3596"/>
    <cellStyle name="Comma 2 3 2 3 2 5" xfId="3597"/>
    <cellStyle name="Comma 2 3 2 3 2 5 2" xfId="3598"/>
    <cellStyle name="Comma 2 3 2 3 2 5 3" xfId="3599"/>
    <cellStyle name="Comma 2 3 2 3 2 5 4" xfId="3600"/>
    <cellStyle name="Comma 2 3 2 3 2 6" xfId="3601"/>
    <cellStyle name="Comma 2 3 2 3 2 7" xfId="3602"/>
    <cellStyle name="Comma 2 3 2 3 2 8" xfId="3603"/>
    <cellStyle name="Comma 2 3 2 3 3" xfId="3604"/>
    <cellStyle name="Comma 2 3 2 3 3 2" xfId="3605"/>
    <cellStyle name="Comma 2 3 2 3 3 2 2" xfId="3606"/>
    <cellStyle name="Comma 2 3 2 3 3 2 2 2" xfId="3607"/>
    <cellStyle name="Comma 2 3 2 3 3 2 2 3" xfId="3608"/>
    <cellStyle name="Comma 2 3 2 3 3 2 2 4" xfId="3609"/>
    <cellStyle name="Comma 2 3 2 3 3 2 3" xfId="3610"/>
    <cellStyle name="Comma 2 3 2 3 3 2 4" xfId="3611"/>
    <cellStyle name="Comma 2 3 2 3 3 2 5" xfId="3612"/>
    <cellStyle name="Comma 2 3 2 3 3 3" xfId="3613"/>
    <cellStyle name="Comma 2 3 2 3 3 3 2" xfId="3614"/>
    <cellStyle name="Comma 2 3 2 3 3 3 3" xfId="3615"/>
    <cellStyle name="Comma 2 3 2 3 3 3 4" xfId="3616"/>
    <cellStyle name="Comma 2 3 2 3 3 4" xfId="3617"/>
    <cellStyle name="Comma 2 3 2 3 3 5" xfId="3618"/>
    <cellStyle name="Comma 2 3 2 3 3 6" xfId="3619"/>
    <cellStyle name="Comma 2 3 2 3 4" xfId="3620"/>
    <cellStyle name="Comma 2 3 2 3 4 2" xfId="3621"/>
    <cellStyle name="Comma 2 3 2 3 4 2 2" xfId="3622"/>
    <cellStyle name="Comma 2 3 2 3 4 2 2 2" xfId="3623"/>
    <cellStyle name="Comma 2 3 2 3 4 2 2 3" xfId="3624"/>
    <cellStyle name="Comma 2 3 2 3 4 2 2 4" xfId="3625"/>
    <cellStyle name="Comma 2 3 2 3 4 2 3" xfId="3626"/>
    <cellStyle name="Comma 2 3 2 3 4 2 4" xfId="3627"/>
    <cellStyle name="Comma 2 3 2 3 4 2 5" xfId="3628"/>
    <cellStyle name="Comma 2 3 2 3 4 3" xfId="3629"/>
    <cellStyle name="Comma 2 3 2 3 4 3 2" xfId="3630"/>
    <cellStyle name="Comma 2 3 2 3 4 3 3" xfId="3631"/>
    <cellStyle name="Comma 2 3 2 3 4 3 4" xfId="3632"/>
    <cellStyle name="Comma 2 3 2 3 4 4" xfId="3633"/>
    <cellStyle name="Comma 2 3 2 3 4 5" xfId="3634"/>
    <cellStyle name="Comma 2 3 2 3 4 6" xfId="3635"/>
    <cellStyle name="Comma 2 3 2 3 5" xfId="3636"/>
    <cellStyle name="Comma 2 3 2 3 5 2" xfId="3637"/>
    <cellStyle name="Comma 2 3 2 3 5 2 2" xfId="3638"/>
    <cellStyle name="Comma 2 3 2 3 5 2 3" xfId="3639"/>
    <cellStyle name="Comma 2 3 2 3 5 2 4" xfId="3640"/>
    <cellStyle name="Comma 2 3 2 3 5 3" xfId="3641"/>
    <cellStyle name="Comma 2 3 2 3 5 4" xfId="3642"/>
    <cellStyle name="Comma 2 3 2 3 5 5" xfId="3643"/>
    <cellStyle name="Comma 2 3 2 3 6" xfId="3644"/>
    <cellStyle name="Comma 2 3 2 3 6 2" xfId="3645"/>
    <cellStyle name="Comma 2 3 2 3 6 3" xfId="3646"/>
    <cellStyle name="Comma 2 3 2 3 6 4" xfId="3647"/>
    <cellStyle name="Comma 2 3 2 3 7" xfId="3648"/>
    <cellStyle name="Comma 2 3 2 3 8" xfId="3649"/>
    <cellStyle name="Comma 2 3 2 3 9" xfId="3650"/>
    <cellStyle name="Comma 2 3 2 4" xfId="3651"/>
    <cellStyle name="Comma 2 3 2 4 2" xfId="3652"/>
    <cellStyle name="Comma 2 3 2 4 2 2" xfId="3653"/>
    <cellStyle name="Comma 2 3 2 4 2 2 2" xfId="3654"/>
    <cellStyle name="Comma 2 3 2 4 2 2 2 2" xfId="3655"/>
    <cellStyle name="Comma 2 3 2 4 2 2 2 2 2" xfId="3656"/>
    <cellStyle name="Comma 2 3 2 4 2 2 2 2 3" xfId="3657"/>
    <cellStyle name="Comma 2 3 2 4 2 2 2 2 4" xfId="3658"/>
    <cellStyle name="Comma 2 3 2 4 2 2 2 3" xfId="3659"/>
    <cellStyle name="Comma 2 3 2 4 2 2 2 4" xfId="3660"/>
    <cellStyle name="Comma 2 3 2 4 2 2 2 5" xfId="3661"/>
    <cellStyle name="Comma 2 3 2 4 2 2 3" xfId="3662"/>
    <cellStyle name="Comma 2 3 2 4 2 2 3 2" xfId="3663"/>
    <cellStyle name="Comma 2 3 2 4 2 2 3 3" xfId="3664"/>
    <cellStyle name="Comma 2 3 2 4 2 2 3 4" xfId="3665"/>
    <cellStyle name="Comma 2 3 2 4 2 2 4" xfId="3666"/>
    <cellStyle name="Comma 2 3 2 4 2 2 5" xfId="3667"/>
    <cellStyle name="Comma 2 3 2 4 2 2 6" xfId="3668"/>
    <cellStyle name="Comma 2 3 2 4 2 3" xfId="3669"/>
    <cellStyle name="Comma 2 3 2 4 2 3 2" xfId="3670"/>
    <cellStyle name="Comma 2 3 2 4 2 3 2 2" xfId="3671"/>
    <cellStyle name="Comma 2 3 2 4 2 3 2 2 2" xfId="3672"/>
    <cellStyle name="Comma 2 3 2 4 2 3 2 2 3" xfId="3673"/>
    <cellStyle name="Comma 2 3 2 4 2 3 2 2 4" xfId="3674"/>
    <cellStyle name="Comma 2 3 2 4 2 3 2 3" xfId="3675"/>
    <cellStyle name="Comma 2 3 2 4 2 3 2 4" xfId="3676"/>
    <cellStyle name="Comma 2 3 2 4 2 3 2 5" xfId="3677"/>
    <cellStyle name="Comma 2 3 2 4 2 3 3" xfId="3678"/>
    <cellStyle name="Comma 2 3 2 4 2 3 3 2" xfId="3679"/>
    <cellStyle name="Comma 2 3 2 4 2 3 3 3" xfId="3680"/>
    <cellStyle name="Comma 2 3 2 4 2 3 3 4" xfId="3681"/>
    <cellStyle name="Comma 2 3 2 4 2 3 4" xfId="3682"/>
    <cellStyle name="Comma 2 3 2 4 2 3 5" xfId="3683"/>
    <cellStyle name="Comma 2 3 2 4 2 3 6" xfId="3684"/>
    <cellStyle name="Comma 2 3 2 4 2 4" xfId="3685"/>
    <cellStyle name="Comma 2 3 2 4 2 4 2" xfId="3686"/>
    <cellStyle name="Comma 2 3 2 4 2 4 2 2" xfId="3687"/>
    <cellStyle name="Comma 2 3 2 4 2 4 2 3" xfId="3688"/>
    <cellStyle name="Comma 2 3 2 4 2 4 2 4" xfId="3689"/>
    <cellStyle name="Comma 2 3 2 4 2 4 3" xfId="3690"/>
    <cellStyle name="Comma 2 3 2 4 2 4 4" xfId="3691"/>
    <cellStyle name="Comma 2 3 2 4 2 4 5" xfId="3692"/>
    <cellStyle name="Comma 2 3 2 4 2 5" xfId="3693"/>
    <cellStyle name="Comma 2 3 2 4 2 5 2" xfId="3694"/>
    <cellStyle name="Comma 2 3 2 4 2 5 3" xfId="3695"/>
    <cellStyle name="Comma 2 3 2 4 2 5 4" xfId="3696"/>
    <cellStyle name="Comma 2 3 2 4 2 6" xfId="3697"/>
    <cellStyle name="Comma 2 3 2 4 2 7" xfId="3698"/>
    <cellStyle name="Comma 2 3 2 4 2 8" xfId="3699"/>
    <cellStyle name="Comma 2 3 2 4 3" xfId="3700"/>
    <cellStyle name="Comma 2 3 2 4 3 2" xfId="3701"/>
    <cellStyle name="Comma 2 3 2 4 3 2 2" xfId="3702"/>
    <cellStyle name="Comma 2 3 2 4 3 2 2 2" xfId="3703"/>
    <cellStyle name="Comma 2 3 2 4 3 2 2 3" xfId="3704"/>
    <cellStyle name="Comma 2 3 2 4 3 2 2 4" xfId="3705"/>
    <cellStyle name="Comma 2 3 2 4 3 2 3" xfId="3706"/>
    <cellStyle name="Comma 2 3 2 4 3 2 4" xfId="3707"/>
    <cellStyle name="Comma 2 3 2 4 3 2 5" xfId="3708"/>
    <cellStyle name="Comma 2 3 2 4 3 3" xfId="3709"/>
    <cellStyle name="Comma 2 3 2 4 3 3 2" xfId="3710"/>
    <cellStyle name="Comma 2 3 2 4 3 3 3" xfId="3711"/>
    <cellStyle name="Comma 2 3 2 4 3 3 4" xfId="3712"/>
    <cellStyle name="Comma 2 3 2 4 3 4" xfId="3713"/>
    <cellStyle name="Comma 2 3 2 4 3 5" xfId="3714"/>
    <cellStyle name="Comma 2 3 2 4 3 6" xfId="3715"/>
    <cellStyle name="Comma 2 3 2 4 4" xfId="3716"/>
    <cellStyle name="Comma 2 3 2 4 4 2" xfId="3717"/>
    <cellStyle name="Comma 2 3 2 4 4 2 2" xfId="3718"/>
    <cellStyle name="Comma 2 3 2 4 4 2 2 2" xfId="3719"/>
    <cellStyle name="Comma 2 3 2 4 4 2 2 3" xfId="3720"/>
    <cellStyle name="Comma 2 3 2 4 4 2 2 4" xfId="3721"/>
    <cellStyle name="Comma 2 3 2 4 4 2 3" xfId="3722"/>
    <cellStyle name="Comma 2 3 2 4 4 2 4" xfId="3723"/>
    <cellStyle name="Comma 2 3 2 4 4 2 5" xfId="3724"/>
    <cellStyle name="Comma 2 3 2 4 4 3" xfId="3725"/>
    <cellStyle name="Comma 2 3 2 4 4 3 2" xfId="3726"/>
    <cellStyle name="Comma 2 3 2 4 4 3 3" xfId="3727"/>
    <cellStyle name="Comma 2 3 2 4 4 3 4" xfId="3728"/>
    <cellStyle name="Comma 2 3 2 4 4 4" xfId="3729"/>
    <cellStyle name="Comma 2 3 2 4 4 5" xfId="3730"/>
    <cellStyle name="Comma 2 3 2 4 4 6" xfId="3731"/>
    <cellStyle name="Comma 2 3 2 4 5" xfId="3732"/>
    <cellStyle name="Comma 2 3 2 4 5 2" xfId="3733"/>
    <cellStyle name="Comma 2 3 2 4 5 2 2" xfId="3734"/>
    <cellStyle name="Comma 2 3 2 4 5 2 3" xfId="3735"/>
    <cellStyle name="Comma 2 3 2 4 5 2 4" xfId="3736"/>
    <cellStyle name="Comma 2 3 2 4 5 3" xfId="3737"/>
    <cellStyle name="Comma 2 3 2 4 5 4" xfId="3738"/>
    <cellStyle name="Comma 2 3 2 4 5 5" xfId="3739"/>
    <cellStyle name="Comma 2 3 2 4 6" xfId="3740"/>
    <cellStyle name="Comma 2 3 2 4 6 2" xfId="3741"/>
    <cellStyle name="Comma 2 3 2 4 6 3" xfId="3742"/>
    <cellStyle name="Comma 2 3 2 4 6 4" xfId="3743"/>
    <cellStyle name="Comma 2 3 2 4 7" xfId="3744"/>
    <cellStyle name="Comma 2 3 2 4 8" xfId="3745"/>
    <cellStyle name="Comma 2 3 2 4 9" xfId="3746"/>
    <cellStyle name="Comma 2 3 2 5" xfId="3747"/>
    <cellStyle name="Comma 2 3 2 5 2" xfId="3748"/>
    <cellStyle name="Comma 2 3 2 5 2 2" xfId="3749"/>
    <cellStyle name="Comma 2 3 2 5 2 2 2" xfId="3750"/>
    <cellStyle name="Comma 2 3 2 5 2 2 2 2" xfId="3751"/>
    <cellStyle name="Comma 2 3 2 5 2 2 2 3" xfId="3752"/>
    <cellStyle name="Comma 2 3 2 5 2 2 2 4" xfId="3753"/>
    <cellStyle name="Comma 2 3 2 5 2 2 3" xfId="3754"/>
    <cellStyle name="Comma 2 3 2 5 2 2 4" xfId="3755"/>
    <cellStyle name="Comma 2 3 2 5 2 2 5" xfId="3756"/>
    <cellStyle name="Comma 2 3 2 5 2 3" xfId="3757"/>
    <cellStyle name="Comma 2 3 2 5 2 3 2" xfId="3758"/>
    <cellStyle name="Comma 2 3 2 5 2 3 3" xfId="3759"/>
    <cellStyle name="Comma 2 3 2 5 2 3 4" xfId="3760"/>
    <cellStyle name="Comma 2 3 2 5 2 4" xfId="3761"/>
    <cellStyle name="Comma 2 3 2 5 2 5" xfId="3762"/>
    <cellStyle name="Comma 2 3 2 5 2 6" xfId="3763"/>
    <cellStyle name="Comma 2 3 2 5 3" xfId="3764"/>
    <cellStyle name="Comma 2 3 2 5 3 2" xfId="3765"/>
    <cellStyle name="Comma 2 3 2 5 3 2 2" xfId="3766"/>
    <cellStyle name="Comma 2 3 2 5 3 2 2 2" xfId="3767"/>
    <cellStyle name="Comma 2 3 2 5 3 2 2 3" xfId="3768"/>
    <cellStyle name="Comma 2 3 2 5 3 2 2 4" xfId="3769"/>
    <cellStyle name="Comma 2 3 2 5 3 2 3" xfId="3770"/>
    <cellStyle name="Comma 2 3 2 5 3 2 4" xfId="3771"/>
    <cellStyle name="Comma 2 3 2 5 3 2 5" xfId="3772"/>
    <cellStyle name="Comma 2 3 2 5 3 3" xfId="3773"/>
    <cellStyle name="Comma 2 3 2 5 3 3 2" xfId="3774"/>
    <cellStyle name="Comma 2 3 2 5 3 3 3" xfId="3775"/>
    <cellStyle name="Comma 2 3 2 5 3 3 4" xfId="3776"/>
    <cellStyle name="Comma 2 3 2 5 3 4" xfId="3777"/>
    <cellStyle name="Comma 2 3 2 5 3 5" xfId="3778"/>
    <cellStyle name="Comma 2 3 2 5 3 6" xfId="3779"/>
    <cellStyle name="Comma 2 3 2 5 4" xfId="3780"/>
    <cellStyle name="Comma 2 3 2 5 4 2" xfId="3781"/>
    <cellStyle name="Comma 2 3 2 5 4 2 2" xfId="3782"/>
    <cellStyle name="Comma 2 3 2 5 4 2 3" xfId="3783"/>
    <cellStyle name="Comma 2 3 2 5 4 2 4" xfId="3784"/>
    <cellStyle name="Comma 2 3 2 5 4 3" xfId="3785"/>
    <cellStyle name="Comma 2 3 2 5 4 4" xfId="3786"/>
    <cellStyle name="Comma 2 3 2 5 4 5" xfId="3787"/>
    <cellStyle name="Comma 2 3 2 5 5" xfId="3788"/>
    <cellStyle name="Comma 2 3 2 5 5 2" xfId="3789"/>
    <cellStyle name="Comma 2 3 2 5 5 3" xfId="3790"/>
    <cellStyle name="Comma 2 3 2 5 5 4" xfId="3791"/>
    <cellStyle name="Comma 2 3 2 5 6" xfId="3792"/>
    <cellStyle name="Comma 2 3 2 5 7" xfId="3793"/>
    <cellStyle name="Comma 2 3 2 5 8" xfId="3794"/>
    <cellStyle name="Comma 2 3 2 6" xfId="3795"/>
    <cellStyle name="Comma 2 3 2 6 2" xfId="3796"/>
    <cellStyle name="Comma 2 3 2 6 2 2" xfId="3797"/>
    <cellStyle name="Comma 2 3 2 6 2 2 2" xfId="3798"/>
    <cellStyle name="Comma 2 3 2 6 2 2 2 2" xfId="3799"/>
    <cellStyle name="Comma 2 3 2 6 2 2 2 3" xfId="3800"/>
    <cellStyle name="Comma 2 3 2 6 2 2 2 4" xfId="3801"/>
    <cellStyle name="Comma 2 3 2 6 2 2 3" xfId="3802"/>
    <cellStyle name="Comma 2 3 2 6 2 2 4" xfId="3803"/>
    <cellStyle name="Comma 2 3 2 6 2 2 5" xfId="3804"/>
    <cellStyle name="Comma 2 3 2 6 2 3" xfId="3805"/>
    <cellStyle name="Comma 2 3 2 6 2 3 2" xfId="3806"/>
    <cellStyle name="Comma 2 3 2 6 2 3 3" xfId="3807"/>
    <cellStyle name="Comma 2 3 2 6 2 3 4" xfId="3808"/>
    <cellStyle name="Comma 2 3 2 6 2 4" xfId="3809"/>
    <cellStyle name="Comma 2 3 2 6 2 5" xfId="3810"/>
    <cellStyle name="Comma 2 3 2 6 2 6" xfId="3811"/>
    <cellStyle name="Comma 2 3 2 6 3" xfId="3812"/>
    <cellStyle name="Comma 2 3 2 6 3 2" xfId="3813"/>
    <cellStyle name="Comma 2 3 2 6 3 2 2" xfId="3814"/>
    <cellStyle name="Comma 2 3 2 6 3 2 2 2" xfId="3815"/>
    <cellStyle name="Comma 2 3 2 6 3 2 2 3" xfId="3816"/>
    <cellStyle name="Comma 2 3 2 6 3 2 2 4" xfId="3817"/>
    <cellStyle name="Comma 2 3 2 6 3 2 3" xfId="3818"/>
    <cellStyle name="Comma 2 3 2 6 3 2 4" xfId="3819"/>
    <cellStyle name="Comma 2 3 2 6 3 2 5" xfId="3820"/>
    <cellStyle name="Comma 2 3 2 6 3 3" xfId="3821"/>
    <cellStyle name="Comma 2 3 2 6 3 3 2" xfId="3822"/>
    <cellStyle name="Comma 2 3 2 6 3 3 3" xfId="3823"/>
    <cellStyle name="Comma 2 3 2 6 3 3 4" xfId="3824"/>
    <cellStyle name="Comma 2 3 2 6 3 4" xfId="3825"/>
    <cellStyle name="Comma 2 3 2 6 3 5" xfId="3826"/>
    <cellStyle name="Comma 2 3 2 6 3 6" xfId="3827"/>
    <cellStyle name="Comma 2 3 2 6 4" xfId="3828"/>
    <cellStyle name="Comma 2 3 2 6 4 2" xfId="3829"/>
    <cellStyle name="Comma 2 3 2 6 4 2 2" xfId="3830"/>
    <cellStyle name="Comma 2 3 2 6 4 2 3" xfId="3831"/>
    <cellStyle name="Comma 2 3 2 6 4 2 4" xfId="3832"/>
    <cellStyle name="Comma 2 3 2 6 4 3" xfId="3833"/>
    <cellStyle name="Comma 2 3 2 6 4 4" xfId="3834"/>
    <cellStyle name="Comma 2 3 2 6 4 5" xfId="3835"/>
    <cellStyle name="Comma 2 3 2 6 5" xfId="3836"/>
    <cellStyle name="Comma 2 3 2 6 5 2" xfId="3837"/>
    <cellStyle name="Comma 2 3 2 6 5 3" xfId="3838"/>
    <cellStyle name="Comma 2 3 2 6 5 4" xfId="3839"/>
    <cellStyle name="Comma 2 3 2 6 6" xfId="3840"/>
    <cellStyle name="Comma 2 3 2 6 7" xfId="3841"/>
    <cellStyle name="Comma 2 3 2 6 8" xfId="3842"/>
    <cellStyle name="Comma 2 3 2 7" xfId="3843"/>
    <cellStyle name="Comma 2 3 2 7 2" xfId="3844"/>
    <cellStyle name="Comma 2 3 2 7 2 2" xfId="3845"/>
    <cellStyle name="Comma 2 3 2 7 2 2 2" xfId="3846"/>
    <cellStyle name="Comma 2 3 2 7 2 2 3" xfId="3847"/>
    <cellStyle name="Comma 2 3 2 7 2 2 4" xfId="3848"/>
    <cellStyle name="Comma 2 3 2 7 2 3" xfId="3849"/>
    <cellStyle name="Comma 2 3 2 7 2 4" xfId="3850"/>
    <cellStyle name="Comma 2 3 2 7 2 5" xfId="3851"/>
    <cellStyle name="Comma 2 3 2 7 3" xfId="3852"/>
    <cellStyle name="Comma 2 3 2 7 3 2" xfId="3853"/>
    <cellStyle name="Comma 2 3 2 7 3 3" xfId="3854"/>
    <cellStyle name="Comma 2 3 2 7 3 4" xfId="3855"/>
    <cellStyle name="Comma 2 3 2 7 4" xfId="3856"/>
    <cellStyle name="Comma 2 3 2 7 5" xfId="3857"/>
    <cellStyle name="Comma 2 3 2 7 6" xfId="3858"/>
    <cellStyle name="Comma 2 3 2 8" xfId="3859"/>
    <cellStyle name="Comma 2 3 2 8 2" xfId="3860"/>
    <cellStyle name="Comma 2 3 2 8 2 2" xfId="3861"/>
    <cellStyle name="Comma 2 3 2 8 2 2 2" xfId="3862"/>
    <cellStyle name="Comma 2 3 2 8 2 2 3" xfId="3863"/>
    <cellStyle name="Comma 2 3 2 8 2 2 4" xfId="3864"/>
    <cellStyle name="Comma 2 3 2 8 2 3" xfId="3865"/>
    <cellStyle name="Comma 2 3 2 8 2 4" xfId="3866"/>
    <cellStyle name="Comma 2 3 2 8 2 5" xfId="3867"/>
    <cellStyle name="Comma 2 3 2 8 3" xfId="3868"/>
    <cellStyle name="Comma 2 3 2 8 3 2" xfId="3869"/>
    <cellStyle name="Comma 2 3 2 8 3 3" xfId="3870"/>
    <cellStyle name="Comma 2 3 2 8 3 4" xfId="3871"/>
    <cellStyle name="Comma 2 3 2 8 4" xfId="3872"/>
    <cellStyle name="Comma 2 3 2 8 5" xfId="3873"/>
    <cellStyle name="Comma 2 3 2 8 6" xfId="3874"/>
    <cellStyle name="Comma 2 3 2 9" xfId="3875"/>
    <cellStyle name="Comma 2 3 3" xfId="3876"/>
    <cellStyle name="Comma 2 3 3 10" xfId="3877"/>
    <cellStyle name="Comma 2 3 3 2" xfId="3878"/>
    <cellStyle name="Comma 2 3 3 2 2" xfId="3879"/>
    <cellStyle name="Comma 2 3 3 2 2 2" xfId="3880"/>
    <cellStyle name="Comma 2 3 3 2 2 2 2" xfId="3881"/>
    <cellStyle name="Comma 2 3 3 2 2 2 2 2" xfId="3882"/>
    <cellStyle name="Comma 2 3 3 2 2 2 2 3" xfId="3883"/>
    <cellStyle name="Comma 2 3 3 2 2 2 2 4" xfId="3884"/>
    <cellStyle name="Comma 2 3 3 2 2 2 3" xfId="3885"/>
    <cellStyle name="Comma 2 3 3 2 2 2 4" xfId="3886"/>
    <cellStyle name="Comma 2 3 3 2 2 2 5" xfId="3887"/>
    <cellStyle name="Comma 2 3 3 2 2 3" xfId="3888"/>
    <cellStyle name="Comma 2 3 3 2 2 3 2" xfId="3889"/>
    <cellStyle name="Comma 2 3 3 2 2 3 3" xfId="3890"/>
    <cellStyle name="Comma 2 3 3 2 2 3 4" xfId="3891"/>
    <cellStyle name="Comma 2 3 3 2 2 4" xfId="3892"/>
    <cellStyle name="Comma 2 3 3 2 2 5" xfId="3893"/>
    <cellStyle name="Comma 2 3 3 2 2 6" xfId="3894"/>
    <cellStyle name="Comma 2 3 3 2 3" xfId="3895"/>
    <cellStyle name="Comma 2 3 3 2 3 2" xfId="3896"/>
    <cellStyle name="Comma 2 3 3 2 3 2 2" xfId="3897"/>
    <cellStyle name="Comma 2 3 3 2 3 2 2 2" xfId="3898"/>
    <cellStyle name="Comma 2 3 3 2 3 2 2 3" xfId="3899"/>
    <cellStyle name="Comma 2 3 3 2 3 2 2 4" xfId="3900"/>
    <cellStyle name="Comma 2 3 3 2 3 2 3" xfId="3901"/>
    <cellStyle name="Comma 2 3 3 2 3 2 4" xfId="3902"/>
    <cellStyle name="Comma 2 3 3 2 3 2 5" xfId="3903"/>
    <cellStyle name="Comma 2 3 3 2 3 3" xfId="3904"/>
    <cellStyle name="Comma 2 3 3 2 3 3 2" xfId="3905"/>
    <cellStyle name="Comma 2 3 3 2 3 3 3" xfId="3906"/>
    <cellStyle name="Comma 2 3 3 2 3 3 4" xfId="3907"/>
    <cellStyle name="Comma 2 3 3 2 3 4" xfId="3908"/>
    <cellStyle name="Comma 2 3 3 2 3 5" xfId="3909"/>
    <cellStyle name="Comma 2 3 3 2 3 6" xfId="3910"/>
    <cellStyle name="Comma 2 3 3 2 4" xfId="3911"/>
    <cellStyle name="Comma 2 3 3 2 4 2" xfId="3912"/>
    <cellStyle name="Comma 2 3 3 2 4 2 2" xfId="3913"/>
    <cellStyle name="Comma 2 3 3 2 4 2 3" xfId="3914"/>
    <cellStyle name="Comma 2 3 3 2 4 2 4" xfId="3915"/>
    <cellStyle name="Comma 2 3 3 2 4 3" xfId="3916"/>
    <cellStyle name="Comma 2 3 3 2 4 4" xfId="3917"/>
    <cellStyle name="Comma 2 3 3 2 4 5" xfId="3918"/>
    <cellStyle name="Comma 2 3 3 2 5" xfId="3919"/>
    <cellStyle name="Comma 2 3 3 2 5 2" xfId="3920"/>
    <cellStyle name="Comma 2 3 3 2 5 3" xfId="3921"/>
    <cellStyle name="Comma 2 3 3 2 5 4" xfId="3922"/>
    <cellStyle name="Comma 2 3 3 2 6" xfId="3923"/>
    <cellStyle name="Comma 2 3 3 2 7" xfId="3924"/>
    <cellStyle name="Comma 2 3 3 2 8" xfId="3925"/>
    <cellStyle name="Comma 2 3 3 3" xfId="3926"/>
    <cellStyle name="Comma 2 3 3 3 2" xfId="3927"/>
    <cellStyle name="Comma 2 3 3 3 2 2" xfId="3928"/>
    <cellStyle name="Comma 2 3 3 3 2 2 2" xfId="3929"/>
    <cellStyle name="Comma 2 3 3 3 2 2 3" xfId="3930"/>
    <cellStyle name="Comma 2 3 3 3 2 2 4" xfId="3931"/>
    <cellStyle name="Comma 2 3 3 3 2 3" xfId="3932"/>
    <cellStyle name="Comma 2 3 3 3 2 4" xfId="3933"/>
    <cellStyle name="Comma 2 3 3 3 2 5" xfId="3934"/>
    <cellStyle name="Comma 2 3 3 3 3" xfId="3935"/>
    <cellStyle name="Comma 2 3 3 3 3 2" xfId="3936"/>
    <cellStyle name="Comma 2 3 3 3 3 3" xfId="3937"/>
    <cellStyle name="Comma 2 3 3 3 3 4" xfId="3938"/>
    <cellStyle name="Comma 2 3 3 3 4" xfId="3939"/>
    <cellStyle name="Comma 2 3 3 3 5" xfId="3940"/>
    <cellStyle name="Comma 2 3 3 3 6" xfId="3941"/>
    <cellStyle name="Comma 2 3 3 4" xfId="3942"/>
    <cellStyle name="Comma 2 3 3 4 2" xfId="3943"/>
    <cellStyle name="Comma 2 3 3 4 2 2" xfId="3944"/>
    <cellStyle name="Comma 2 3 3 4 2 2 2" xfId="3945"/>
    <cellStyle name="Comma 2 3 3 4 2 2 3" xfId="3946"/>
    <cellStyle name="Comma 2 3 3 4 2 2 4" xfId="3947"/>
    <cellStyle name="Comma 2 3 3 4 2 3" xfId="3948"/>
    <cellStyle name="Comma 2 3 3 4 2 4" xfId="3949"/>
    <cellStyle name="Comma 2 3 3 4 2 5" xfId="3950"/>
    <cellStyle name="Comma 2 3 3 4 3" xfId="3951"/>
    <cellStyle name="Comma 2 3 3 4 3 2" xfId="3952"/>
    <cellStyle name="Comma 2 3 3 4 3 3" xfId="3953"/>
    <cellStyle name="Comma 2 3 3 4 3 4" xfId="3954"/>
    <cellStyle name="Comma 2 3 3 4 4" xfId="3955"/>
    <cellStyle name="Comma 2 3 3 4 5" xfId="3956"/>
    <cellStyle name="Comma 2 3 3 4 6" xfId="3957"/>
    <cellStyle name="Comma 2 3 3 5" xfId="3958"/>
    <cellStyle name="Comma 2 3 3 5 2" xfId="3959"/>
    <cellStyle name="Comma 2 3 3 5 2 2" xfId="3960"/>
    <cellStyle name="Comma 2 3 3 5 2 3" xfId="3961"/>
    <cellStyle name="Comma 2 3 3 5 2 4" xfId="3962"/>
    <cellStyle name="Comma 2 3 3 5 3" xfId="3963"/>
    <cellStyle name="Comma 2 3 3 5 4" xfId="3964"/>
    <cellStyle name="Comma 2 3 3 5 5" xfId="3965"/>
    <cellStyle name="Comma 2 3 3 6" xfId="3966"/>
    <cellStyle name="Comma 2 3 3 7" xfId="3967"/>
    <cellStyle name="Comma 2 3 3 7 2" xfId="3968"/>
    <cellStyle name="Comma 2 3 3 7 3" xfId="3969"/>
    <cellStyle name="Comma 2 3 3 7 4" xfId="3970"/>
    <cellStyle name="Comma 2 3 3 8" xfId="3971"/>
    <cellStyle name="Comma 2 3 3 9" xfId="3972"/>
    <cellStyle name="Comma 2 3 4" xfId="3973"/>
    <cellStyle name="Comma 2 3 4 2" xfId="3974"/>
    <cellStyle name="Comma 2 3 4 2 2" xfId="3975"/>
    <cellStyle name="Comma 2 3 4 2 2 2" xfId="3976"/>
    <cellStyle name="Comma 2 3 4 2 2 2 2" xfId="3977"/>
    <cellStyle name="Comma 2 3 4 2 2 2 2 2" xfId="3978"/>
    <cellStyle name="Comma 2 3 4 2 2 2 2 3" xfId="3979"/>
    <cellStyle name="Comma 2 3 4 2 2 2 2 4" xfId="3980"/>
    <cellStyle name="Comma 2 3 4 2 2 2 3" xfId="3981"/>
    <cellStyle name="Comma 2 3 4 2 2 2 4" xfId="3982"/>
    <cellStyle name="Comma 2 3 4 2 2 2 5" xfId="3983"/>
    <cellStyle name="Comma 2 3 4 2 2 3" xfId="3984"/>
    <cellStyle name="Comma 2 3 4 2 2 3 2" xfId="3985"/>
    <cellStyle name="Comma 2 3 4 2 2 3 3" xfId="3986"/>
    <cellStyle name="Comma 2 3 4 2 2 3 4" xfId="3987"/>
    <cellStyle name="Comma 2 3 4 2 2 4" xfId="3988"/>
    <cellStyle name="Comma 2 3 4 2 2 5" xfId="3989"/>
    <cellStyle name="Comma 2 3 4 2 2 6" xfId="3990"/>
    <cellStyle name="Comma 2 3 4 2 3" xfId="3991"/>
    <cellStyle name="Comma 2 3 4 2 3 2" xfId="3992"/>
    <cellStyle name="Comma 2 3 4 2 3 2 2" xfId="3993"/>
    <cellStyle name="Comma 2 3 4 2 3 2 2 2" xfId="3994"/>
    <cellStyle name="Comma 2 3 4 2 3 2 2 3" xfId="3995"/>
    <cellStyle name="Comma 2 3 4 2 3 2 2 4" xfId="3996"/>
    <cellStyle name="Comma 2 3 4 2 3 2 3" xfId="3997"/>
    <cellStyle name="Comma 2 3 4 2 3 2 4" xfId="3998"/>
    <cellStyle name="Comma 2 3 4 2 3 2 5" xfId="3999"/>
    <cellStyle name="Comma 2 3 4 2 3 3" xfId="4000"/>
    <cellStyle name="Comma 2 3 4 2 3 3 2" xfId="4001"/>
    <cellStyle name="Comma 2 3 4 2 3 3 3" xfId="4002"/>
    <cellStyle name="Comma 2 3 4 2 3 3 4" xfId="4003"/>
    <cellStyle name="Comma 2 3 4 2 3 4" xfId="4004"/>
    <cellStyle name="Comma 2 3 4 2 3 5" xfId="4005"/>
    <cellStyle name="Comma 2 3 4 2 3 6" xfId="4006"/>
    <cellStyle name="Comma 2 3 4 2 4" xfId="4007"/>
    <cellStyle name="Comma 2 3 4 2 4 2" xfId="4008"/>
    <cellStyle name="Comma 2 3 4 2 4 2 2" xfId="4009"/>
    <cellStyle name="Comma 2 3 4 2 4 2 3" xfId="4010"/>
    <cellStyle name="Comma 2 3 4 2 4 2 4" xfId="4011"/>
    <cellStyle name="Comma 2 3 4 2 4 3" xfId="4012"/>
    <cellStyle name="Comma 2 3 4 2 4 4" xfId="4013"/>
    <cellStyle name="Comma 2 3 4 2 4 5" xfId="4014"/>
    <cellStyle name="Comma 2 3 4 2 5" xfId="4015"/>
    <cellStyle name="Comma 2 3 4 2 5 2" xfId="4016"/>
    <cellStyle name="Comma 2 3 4 2 5 3" xfId="4017"/>
    <cellStyle name="Comma 2 3 4 2 5 4" xfId="4018"/>
    <cellStyle name="Comma 2 3 4 2 6" xfId="4019"/>
    <cellStyle name="Comma 2 3 4 2 7" xfId="4020"/>
    <cellStyle name="Comma 2 3 4 2 8" xfId="4021"/>
    <cellStyle name="Comma 2 3 4 3" xfId="4022"/>
    <cellStyle name="Comma 2 3 4 3 2" xfId="4023"/>
    <cellStyle name="Comma 2 3 4 3 2 2" xfId="4024"/>
    <cellStyle name="Comma 2 3 4 3 2 2 2" xfId="4025"/>
    <cellStyle name="Comma 2 3 4 3 2 2 3" xfId="4026"/>
    <cellStyle name="Comma 2 3 4 3 2 2 4" xfId="4027"/>
    <cellStyle name="Comma 2 3 4 3 2 3" xfId="4028"/>
    <cellStyle name="Comma 2 3 4 3 2 4" xfId="4029"/>
    <cellStyle name="Comma 2 3 4 3 2 5" xfId="4030"/>
    <cellStyle name="Comma 2 3 4 3 3" xfId="4031"/>
    <cellStyle name="Comma 2 3 4 3 3 2" xfId="4032"/>
    <cellStyle name="Comma 2 3 4 3 3 3" xfId="4033"/>
    <cellStyle name="Comma 2 3 4 3 3 4" xfId="4034"/>
    <cellStyle name="Comma 2 3 4 3 4" xfId="4035"/>
    <cellStyle name="Comma 2 3 4 3 5" xfId="4036"/>
    <cellStyle name="Comma 2 3 4 3 6" xfId="4037"/>
    <cellStyle name="Comma 2 3 4 4" xfId="4038"/>
    <cellStyle name="Comma 2 3 4 4 2" xfId="4039"/>
    <cellStyle name="Comma 2 3 4 4 2 2" xfId="4040"/>
    <cellStyle name="Comma 2 3 4 4 2 2 2" xfId="4041"/>
    <cellStyle name="Comma 2 3 4 4 2 2 3" xfId="4042"/>
    <cellStyle name="Comma 2 3 4 4 2 2 4" xfId="4043"/>
    <cellStyle name="Comma 2 3 4 4 2 3" xfId="4044"/>
    <cellStyle name="Comma 2 3 4 4 2 4" xfId="4045"/>
    <cellStyle name="Comma 2 3 4 4 2 5" xfId="4046"/>
    <cellStyle name="Comma 2 3 4 4 3" xfId="4047"/>
    <cellStyle name="Comma 2 3 4 4 3 2" xfId="4048"/>
    <cellStyle name="Comma 2 3 4 4 3 3" xfId="4049"/>
    <cellStyle name="Comma 2 3 4 4 3 4" xfId="4050"/>
    <cellStyle name="Comma 2 3 4 4 4" xfId="4051"/>
    <cellStyle name="Comma 2 3 4 4 5" xfId="4052"/>
    <cellStyle name="Comma 2 3 4 4 6" xfId="4053"/>
    <cellStyle name="Comma 2 3 4 5" xfId="4054"/>
    <cellStyle name="Comma 2 3 4 5 2" xfId="4055"/>
    <cellStyle name="Comma 2 3 4 5 2 2" xfId="4056"/>
    <cellStyle name="Comma 2 3 4 5 2 3" xfId="4057"/>
    <cellStyle name="Comma 2 3 4 5 2 4" xfId="4058"/>
    <cellStyle name="Comma 2 3 4 5 3" xfId="4059"/>
    <cellStyle name="Comma 2 3 4 5 4" xfId="4060"/>
    <cellStyle name="Comma 2 3 4 5 5" xfId="4061"/>
    <cellStyle name="Comma 2 3 4 6" xfId="4062"/>
    <cellStyle name="Comma 2 3 4 6 2" xfId="4063"/>
    <cellStyle name="Comma 2 3 4 6 3" xfId="4064"/>
    <cellStyle name="Comma 2 3 4 6 4" xfId="4065"/>
    <cellStyle name="Comma 2 3 4 7" xfId="4066"/>
    <cellStyle name="Comma 2 3 4 8" xfId="4067"/>
    <cellStyle name="Comma 2 3 4 9" xfId="4068"/>
    <cellStyle name="Comma 2 3 5" xfId="4069"/>
    <cellStyle name="Comma 2 3 6" xfId="4070"/>
    <cellStyle name="Comma 2 3 6 2" xfId="4071"/>
    <cellStyle name="Comma 2 3 6 2 2" xfId="4072"/>
    <cellStyle name="Comma 2 3 6 2 2 2" xfId="4073"/>
    <cellStyle name="Comma 2 3 6 2 2 2 2" xfId="4074"/>
    <cellStyle name="Comma 2 3 6 2 2 2 2 2" xfId="4075"/>
    <cellStyle name="Comma 2 3 6 2 2 2 2 3" xfId="4076"/>
    <cellStyle name="Comma 2 3 6 2 2 2 2 4" xfId="4077"/>
    <cellStyle name="Comma 2 3 6 2 2 2 3" xfId="4078"/>
    <cellStyle name="Comma 2 3 6 2 2 2 4" xfId="4079"/>
    <cellStyle name="Comma 2 3 6 2 2 2 5" xfId="4080"/>
    <cellStyle name="Comma 2 3 6 2 2 3" xfId="4081"/>
    <cellStyle name="Comma 2 3 6 2 2 3 2" xfId="4082"/>
    <cellStyle name="Comma 2 3 6 2 2 3 3" xfId="4083"/>
    <cellStyle name="Comma 2 3 6 2 2 3 4" xfId="4084"/>
    <cellStyle name="Comma 2 3 6 2 2 4" xfId="4085"/>
    <cellStyle name="Comma 2 3 6 2 2 5" xfId="4086"/>
    <cellStyle name="Comma 2 3 6 2 2 6" xfId="4087"/>
    <cellStyle name="Comma 2 3 6 2 3" xfId="4088"/>
    <cellStyle name="Comma 2 3 6 2 3 2" xfId="4089"/>
    <cellStyle name="Comma 2 3 6 2 3 2 2" xfId="4090"/>
    <cellStyle name="Comma 2 3 6 2 3 2 2 2" xfId="4091"/>
    <cellStyle name="Comma 2 3 6 2 3 2 2 3" xfId="4092"/>
    <cellStyle name="Comma 2 3 6 2 3 2 2 4" xfId="4093"/>
    <cellStyle name="Comma 2 3 6 2 3 2 3" xfId="4094"/>
    <cellStyle name="Comma 2 3 6 2 3 2 4" xfId="4095"/>
    <cellStyle name="Comma 2 3 6 2 3 2 5" xfId="4096"/>
    <cellStyle name="Comma 2 3 6 2 3 3" xfId="4097"/>
    <cellStyle name="Comma 2 3 6 2 3 3 2" xfId="4098"/>
    <cellStyle name="Comma 2 3 6 2 3 3 3" xfId="4099"/>
    <cellStyle name="Comma 2 3 6 2 3 3 4" xfId="4100"/>
    <cellStyle name="Comma 2 3 6 2 3 4" xfId="4101"/>
    <cellStyle name="Comma 2 3 6 2 3 5" xfId="4102"/>
    <cellStyle name="Comma 2 3 6 2 3 6" xfId="4103"/>
    <cellStyle name="Comma 2 3 6 2 4" xfId="4104"/>
    <cellStyle name="Comma 2 3 6 2 4 2" xfId="4105"/>
    <cellStyle name="Comma 2 3 6 2 4 2 2" xfId="4106"/>
    <cellStyle name="Comma 2 3 6 2 4 2 3" xfId="4107"/>
    <cellStyle name="Comma 2 3 6 2 4 2 4" xfId="4108"/>
    <cellStyle name="Comma 2 3 6 2 4 3" xfId="4109"/>
    <cellStyle name="Comma 2 3 6 2 4 4" xfId="4110"/>
    <cellStyle name="Comma 2 3 6 2 4 5" xfId="4111"/>
    <cellStyle name="Comma 2 3 6 2 5" xfId="4112"/>
    <cellStyle name="Comma 2 3 6 2 5 2" xfId="4113"/>
    <cellStyle name="Comma 2 3 6 2 5 3" xfId="4114"/>
    <cellStyle name="Comma 2 3 6 2 5 4" xfId="4115"/>
    <cellStyle name="Comma 2 3 6 2 6" xfId="4116"/>
    <cellStyle name="Comma 2 3 6 2 7" xfId="4117"/>
    <cellStyle name="Comma 2 3 6 2 8" xfId="4118"/>
    <cellStyle name="Comma 2 3 6 3" xfId="4119"/>
    <cellStyle name="Comma 2 3 6 3 2" xfId="4120"/>
    <cellStyle name="Comma 2 3 6 3 2 2" xfId="4121"/>
    <cellStyle name="Comma 2 3 6 3 2 2 2" xfId="4122"/>
    <cellStyle name="Comma 2 3 6 3 2 2 3" xfId="4123"/>
    <cellStyle name="Comma 2 3 6 3 2 2 4" xfId="4124"/>
    <cellStyle name="Comma 2 3 6 3 2 3" xfId="4125"/>
    <cellStyle name="Comma 2 3 6 3 2 4" xfId="4126"/>
    <cellStyle name="Comma 2 3 6 3 2 5" xfId="4127"/>
    <cellStyle name="Comma 2 3 6 3 3" xfId="4128"/>
    <cellStyle name="Comma 2 3 6 3 3 2" xfId="4129"/>
    <cellStyle name="Comma 2 3 6 3 3 3" xfId="4130"/>
    <cellStyle name="Comma 2 3 6 3 3 4" xfId="4131"/>
    <cellStyle name="Comma 2 3 6 3 4" xfId="4132"/>
    <cellStyle name="Comma 2 3 6 3 5" xfId="4133"/>
    <cellStyle name="Comma 2 3 6 3 6" xfId="4134"/>
    <cellStyle name="Comma 2 3 6 4" xfId="4135"/>
    <cellStyle name="Comma 2 3 6 4 2" xfId="4136"/>
    <cellStyle name="Comma 2 3 6 4 2 2" xfId="4137"/>
    <cellStyle name="Comma 2 3 6 4 2 2 2" xfId="4138"/>
    <cellStyle name="Comma 2 3 6 4 2 2 3" xfId="4139"/>
    <cellStyle name="Comma 2 3 6 4 2 2 4" xfId="4140"/>
    <cellStyle name="Comma 2 3 6 4 2 3" xfId="4141"/>
    <cellStyle name="Comma 2 3 6 4 2 4" xfId="4142"/>
    <cellStyle name="Comma 2 3 6 4 2 5" xfId="4143"/>
    <cellStyle name="Comma 2 3 6 4 3" xfId="4144"/>
    <cellStyle name="Comma 2 3 6 4 3 2" xfId="4145"/>
    <cellStyle name="Comma 2 3 6 4 3 3" xfId="4146"/>
    <cellStyle name="Comma 2 3 6 4 3 4" xfId="4147"/>
    <cellStyle name="Comma 2 3 6 4 4" xfId="4148"/>
    <cellStyle name="Comma 2 3 6 4 5" xfId="4149"/>
    <cellStyle name="Comma 2 3 6 4 6" xfId="4150"/>
    <cellStyle name="Comma 2 3 6 5" xfId="4151"/>
    <cellStyle name="Comma 2 3 6 5 2" xfId="4152"/>
    <cellStyle name="Comma 2 3 6 5 2 2" xfId="4153"/>
    <cellStyle name="Comma 2 3 6 5 2 3" xfId="4154"/>
    <cellStyle name="Comma 2 3 6 5 2 4" xfId="4155"/>
    <cellStyle name="Comma 2 3 6 5 3" xfId="4156"/>
    <cellStyle name="Comma 2 3 6 5 4" xfId="4157"/>
    <cellStyle name="Comma 2 3 6 5 5" xfId="4158"/>
    <cellStyle name="Comma 2 3 6 6" xfId="4159"/>
    <cellStyle name="Comma 2 3 6 6 2" xfId="4160"/>
    <cellStyle name="Comma 2 3 6 6 3" xfId="4161"/>
    <cellStyle name="Comma 2 3 6 6 4" xfId="4162"/>
    <cellStyle name="Comma 2 3 6 7" xfId="4163"/>
    <cellStyle name="Comma 2 3 6 8" xfId="4164"/>
    <cellStyle name="Comma 2 3 6 9" xfId="4165"/>
    <cellStyle name="Comma 2 3 7" xfId="4166"/>
    <cellStyle name="Comma 2 3 7 2" xfId="4167"/>
    <cellStyle name="Comma 2 3 7 2 2" xfId="4168"/>
    <cellStyle name="Comma 2 3 7 2 2 2" xfId="4169"/>
    <cellStyle name="Comma 2 3 7 2 2 2 2" xfId="4170"/>
    <cellStyle name="Comma 2 3 7 2 2 2 3" xfId="4171"/>
    <cellStyle name="Comma 2 3 7 2 2 2 4" xfId="4172"/>
    <cellStyle name="Comma 2 3 7 2 2 3" xfId="4173"/>
    <cellStyle name="Comma 2 3 7 2 2 4" xfId="4174"/>
    <cellStyle name="Comma 2 3 7 2 2 5" xfId="4175"/>
    <cellStyle name="Comma 2 3 7 2 3" xfId="4176"/>
    <cellStyle name="Comma 2 3 7 2 3 2" xfId="4177"/>
    <cellStyle name="Comma 2 3 7 2 3 3" xfId="4178"/>
    <cellStyle name="Comma 2 3 7 2 3 4" xfId="4179"/>
    <cellStyle name="Comma 2 3 7 2 4" xfId="4180"/>
    <cellStyle name="Comma 2 3 7 2 5" xfId="4181"/>
    <cellStyle name="Comma 2 3 7 2 6" xfId="4182"/>
    <cellStyle name="Comma 2 3 7 3" xfId="4183"/>
    <cellStyle name="Comma 2 3 7 3 2" xfId="4184"/>
    <cellStyle name="Comma 2 3 7 3 2 2" xfId="4185"/>
    <cellStyle name="Comma 2 3 7 3 2 2 2" xfId="4186"/>
    <cellStyle name="Comma 2 3 7 3 2 2 3" xfId="4187"/>
    <cellStyle name="Comma 2 3 7 3 2 2 4" xfId="4188"/>
    <cellStyle name="Comma 2 3 7 3 2 3" xfId="4189"/>
    <cellStyle name="Comma 2 3 7 3 2 4" xfId="4190"/>
    <cellStyle name="Comma 2 3 7 3 2 5" xfId="4191"/>
    <cellStyle name="Comma 2 3 7 3 3" xfId="4192"/>
    <cellStyle name="Comma 2 3 7 3 3 2" xfId="4193"/>
    <cellStyle name="Comma 2 3 7 3 3 3" xfId="4194"/>
    <cellStyle name="Comma 2 3 7 3 3 4" xfId="4195"/>
    <cellStyle name="Comma 2 3 7 3 4" xfId="4196"/>
    <cellStyle name="Comma 2 3 7 3 5" xfId="4197"/>
    <cellStyle name="Comma 2 3 7 3 6" xfId="4198"/>
    <cellStyle name="Comma 2 3 7 4" xfId="4199"/>
    <cellStyle name="Comma 2 3 7 4 2" xfId="4200"/>
    <cellStyle name="Comma 2 3 7 4 2 2" xfId="4201"/>
    <cellStyle name="Comma 2 3 7 4 2 3" xfId="4202"/>
    <cellStyle name="Comma 2 3 7 4 2 4" xfId="4203"/>
    <cellStyle name="Comma 2 3 7 4 3" xfId="4204"/>
    <cellStyle name="Comma 2 3 7 4 4" xfId="4205"/>
    <cellStyle name="Comma 2 3 7 4 5" xfId="4206"/>
    <cellStyle name="Comma 2 3 7 5" xfId="4207"/>
    <cellStyle name="Comma 2 3 7 5 2" xfId="4208"/>
    <cellStyle name="Comma 2 3 7 5 3" xfId="4209"/>
    <cellStyle name="Comma 2 3 7 5 4" xfId="4210"/>
    <cellStyle name="Comma 2 3 7 6" xfId="4211"/>
    <cellStyle name="Comma 2 3 7 7" xfId="4212"/>
    <cellStyle name="Comma 2 3 7 8" xfId="4213"/>
    <cellStyle name="Comma 2 3 8" xfId="4214"/>
    <cellStyle name="Comma 2 3 8 2" xfId="4215"/>
    <cellStyle name="Comma 2 3 8 2 2" xfId="4216"/>
    <cellStyle name="Comma 2 3 8 2 2 2" xfId="4217"/>
    <cellStyle name="Comma 2 3 8 2 2 2 2" xfId="4218"/>
    <cellStyle name="Comma 2 3 8 2 2 2 3" xfId="4219"/>
    <cellStyle name="Comma 2 3 8 2 2 2 4" xfId="4220"/>
    <cellStyle name="Comma 2 3 8 2 2 3" xfId="4221"/>
    <cellStyle name="Comma 2 3 8 2 2 4" xfId="4222"/>
    <cellStyle name="Comma 2 3 8 2 2 5" xfId="4223"/>
    <cellStyle name="Comma 2 3 8 2 3" xfId="4224"/>
    <cellStyle name="Comma 2 3 8 2 3 2" xfId="4225"/>
    <cellStyle name="Comma 2 3 8 2 3 3" xfId="4226"/>
    <cellStyle name="Comma 2 3 8 2 3 4" xfId="4227"/>
    <cellStyle name="Comma 2 3 8 2 4" xfId="4228"/>
    <cellStyle name="Comma 2 3 8 2 5" xfId="4229"/>
    <cellStyle name="Comma 2 3 8 2 6" xfId="4230"/>
    <cellStyle name="Comma 2 3 8 3" xfId="4231"/>
    <cellStyle name="Comma 2 3 8 3 2" xfId="4232"/>
    <cellStyle name="Comma 2 3 8 3 2 2" xfId="4233"/>
    <cellStyle name="Comma 2 3 8 3 2 2 2" xfId="4234"/>
    <cellStyle name="Comma 2 3 8 3 2 2 3" xfId="4235"/>
    <cellStyle name="Comma 2 3 8 3 2 2 4" xfId="4236"/>
    <cellStyle name="Comma 2 3 8 3 2 3" xfId="4237"/>
    <cellStyle name="Comma 2 3 8 3 2 4" xfId="4238"/>
    <cellStyle name="Comma 2 3 8 3 2 5" xfId="4239"/>
    <cellStyle name="Comma 2 3 8 3 3" xfId="4240"/>
    <cellStyle name="Comma 2 3 8 3 3 2" xfId="4241"/>
    <cellStyle name="Comma 2 3 8 3 3 3" xfId="4242"/>
    <cellStyle name="Comma 2 3 8 3 3 4" xfId="4243"/>
    <cellStyle name="Comma 2 3 8 3 4" xfId="4244"/>
    <cellStyle name="Comma 2 3 8 3 5" xfId="4245"/>
    <cellStyle name="Comma 2 3 8 3 6" xfId="4246"/>
    <cellStyle name="Comma 2 3 8 4" xfId="4247"/>
    <cellStyle name="Comma 2 3 8 4 2" xfId="4248"/>
    <cellStyle name="Comma 2 3 8 4 2 2" xfId="4249"/>
    <cellStyle name="Comma 2 3 8 4 2 3" xfId="4250"/>
    <cellStyle name="Comma 2 3 8 4 2 4" xfId="4251"/>
    <cellStyle name="Comma 2 3 8 4 3" xfId="4252"/>
    <cellStyle name="Comma 2 3 8 4 4" xfId="4253"/>
    <cellStyle name="Comma 2 3 8 4 5" xfId="4254"/>
    <cellStyle name="Comma 2 3 8 5" xfId="4255"/>
    <cellStyle name="Comma 2 3 8 5 2" xfId="4256"/>
    <cellStyle name="Comma 2 3 8 5 3" xfId="4257"/>
    <cellStyle name="Comma 2 3 8 5 4" xfId="4258"/>
    <cellStyle name="Comma 2 3 8 6" xfId="4259"/>
    <cellStyle name="Comma 2 3 8 7" xfId="4260"/>
    <cellStyle name="Comma 2 3 8 8" xfId="4261"/>
    <cellStyle name="Comma 2 3 9" xfId="4262"/>
    <cellStyle name="Comma 2 3 9 2" xfId="4263"/>
    <cellStyle name="Comma 2 3 9 2 2" xfId="4264"/>
    <cellStyle name="Comma 2 3 9 2 2 2" xfId="4265"/>
    <cellStyle name="Comma 2 3 9 2 2 3" xfId="4266"/>
    <cellStyle name="Comma 2 3 9 2 2 4" xfId="4267"/>
    <cellStyle name="Comma 2 3 9 2 3" xfId="4268"/>
    <cellStyle name="Comma 2 3 9 2 4" xfId="4269"/>
    <cellStyle name="Comma 2 3 9 2 5" xfId="4270"/>
    <cellStyle name="Comma 2 3 9 3" xfId="4271"/>
    <cellStyle name="Comma 2 3 9 3 2" xfId="4272"/>
    <cellStyle name="Comma 2 3 9 3 3" xfId="4273"/>
    <cellStyle name="Comma 2 3 9 3 4" xfId="4274"/>
    <cellStyle name="Comma 2 3 9 4" xfId="4275"/>
    <cellStyle name="Comma 2 3 9 5" xfId="4276"/>
    <cellStyle name="Comma 2 3 9 6" xfId="4277"/>
    <cellStyle name="Comma 2 30" xfId="4278"/>
    <cellStyle name="Comma 2 31" xfId="4279"/>
    <cellStyle name="Comma 2 32" xfId="4280"/>
    <cellStyle name="Comma 2 33" xfId="4281"/>
    <cellStyle name="Comma 2 34" xfId="4282"/>
    <cellStyle name="Comma 2 35" xfId="4283"/>
    <cellStyle name="Comma 2 36" xfId="4284"/>
    <cellStyle name="Comma 2 37" xfId="4285"/>
    <cellStyle name="Comma 2 38" xfId="4286"/>
    <cellStyle name="Comma 2 39" xfId="4287"/>
    <cellStyle name="Comma 2 4" xfId="4288"/>
    <cellStyle name="Comma 2 4 10" xfId="4289"/>
    <cellStyle name="Comma 2 4 11" xfId="4290"/>
    <cellStyle name="Comma 2 4 11 2" xfId="4291"/>
    <cellStyle name="Comma 2 4 11 2 2" xfId="4292"/>
    <cellStyle name="Comma 2 4 11 2 3" xfId="4293"/>
    <cellStyle name="Comma 2 4 11 2 4" xfId="4294"/>
    <cellStyle name="Comma 2 4 11 3" xfId="4295"/>
    <cellStyle name="Comma 2 4 11 4" xfId="4296"/>
    <cellStyle name="Comma 2 4 11 5" xfId="4297"/>
    <cellStyle name="Comma 2 4 12" xfId="4298"/>
    <cellStyle name="Comma 2 4 12 2" xfId="4299"/>
    <cellStyle name="Comma 2 4 12 3" xfId="4300"/>
    <cellStyle name="Comma 2 4 12 4" xfId="4301"/>
    <cellStyle name="Comma 2 4 13" xfId="4302"/>
    <cellStyle name="Comma 2 4 14" xfId="4303"/>
    <cellStyle name="Comma 2 4 15" xfId="4304"/>
    <cellStyle name="Comma 2 4 2" xfId="4305"/>
    <cellStyle name="Comma 2 4 2 10" xfId="4306"/>
    <cellStyle name="Comma 2 4 2 2" xfId="4307"/>
    <cellStyle name="Comma 2 4 2 2 2" xfId="4308"/>
    <cellStyle name="Comma 2 4 2 2 2 2" xfId="4309"/>
    <cellStyle name="Comma 2 4 2 2 2 2 2" xfId="4310"/>
    <cellStyle name="Comma 2 4 2 2 2 2 2 2" xfId="4311"/>
    <cellStyle name="Comma 2 4 2 2 2 2 2 3" xfId="4312"/>
    <cellStyle name="Comma 2 4 2 2 2 2 2 4" xfId="4313"/>
    <cellStyle name="Comma 2 4 2 2 2 2 3" xfId="4314"/>
    <cellStyle name="Comma 2 4 2 2 2 2 4" xfId="4315"/>
    <cellStyle name="Comma 2 4 2 2 2 2 5" xfId="4316"/>
    <cellStyle name="Comma 2 4 2 2 2 3" xfId="4317"/>
    <cellStyle name="Comma 2 4 2 2 2 3 2" xfId="4318"/>
    <cellStyle name="Comma 2 4 2 2 2 3 3" xfId="4319"/>
    <cellStyle name="Comma 2 4 2 2 2 3 4" xfId="4320"/>
    <cellStyle name="Comma 2 4 2 2 2 4" xfId="4321"/>
    <cellStyle name="Comma 2 4 2 2 2 5" xfId="4322"/>
    <cellStyle name="Comma 2 4 2 2 2 6" xfId="4323"/>
    <cellStyle name="Comma 2 4 2 2 3" xfId="4324"/>
    <cellStyle name="Comma 2 4 2 2 3 2" xfId="4325"/>
    <cellStyle name="Comma 2 4 2 2 3 2 2" xfId="4326"/>
    <cellStyle name="Comma 2 4 2 2 3 2 2 2" xfId="4327"/>
    <cellStyle name="Comma 2 4 2 2 3 2 2 3" xfId="4328"/>
    <cellStyle name="Comma 2 4 2 2 3 2 2 4" xfId="4329"/>
    <cellStyle name="Comma 2 4 2 2 3 2 3" xfId="4330"/>
    <cellStyle name="Comma 2 4 2 2 3 2 4" xfId="4331"/>
    <cellStyle name="Comma 2 4 2 2 3 2 5" xfId="4332"/>
    <cellStyle name="Comma 2 4 2 2 3 3" xfId="4333"/>
    <cellStyle name="Comma 2 4 2 2 3 3 2" xfId="4334"/>
    <cellStyle name="Comma 2 4 2 2 3 3 3" xfId="4335"/>
    <cellStyle name="Comma 2 4 2 2 3 3 4" xfId="4336"/>
    <cellStyle name="Comma 2 4 2 2 3 4" xfId="4337"/>
    <cellStyle name="Comma 2 4 2 2 3 5" xfId="4338"/>
    <cellStyle name="Comma 2 4 2 2 3 6" xfId="4339"/>
    <cellStyle name="Comma 2 4 2 2 4" xfId="4340"/>
    <cellStyle name="Comma 2 4 2 2 5" xfId="4341"/>
    <cellStyle name="Comma 2 4 2 2 5 2" xfId="4342"/>
    <cellStyle name="Comma 2 4 2 2 5 2 2" xfId="4343"/>
    <cellStyle name="Comma 2 4 2 2 5 2 3" xfId="4344"/>
    <cellStyle name="Comma 2 4 2 2 5 2 4" xfId="4345"/>
    <cellStyle name="Comma 2 4 2 2 5 3" xfId="4346"/>
    <cellStyle name="Comma 2 4 2 2 5 4" xfId="4347"/>
    <cellStyle name="Comma 2 4 2 2 5 5" xfId="4348"/>
    <cellStyle name="Comma 2 4 2 2 6" xfId="4349"/>
    <cellStyle name="Comma 2 4 2 2 6 2" xfId="4350"/>
    <cellStyle name="Comma 2 4 2 2 6 3" xfId="4351"/>
    <cellStyle name="Comma 2 4 2 2 6 4" xfId="4352"/>
    <cellStyle name="Comma 2 4 2 2 7" xfId="4353"/>
    <cellStyle name="Comma 2 4 2 2 8" xfId="4354"/>
    <cellStyle name="Comma 2 4 2 2 9" xfId="4355"/>
    <cellStyle name="Comma 2 4 2 3" xfId="4356"/>
    <cellStyle name="Comma 2 4 2 3 2" xfId="4357"/>
    <cellStyle name="Comma 2 4 2 3 2 2" xfId="4358"/>
    <cellStyle name="Comma 2 4 2 3 2 2 2" xfId="4359"/>
    <cellStyle name="Comma 2 4 2 3 2 2 3" xfId="4360"/>
    <cellStyle name="Comma 2 4 2 3 2 2 4" xfId="4361"/>
    <cellStyle name="Comma 2 4 2 3 2 3" xfId="4362"/>
    <cellStyle name="Comma 2 4 2 3 2 4" xfId="4363"/>
    <cellStyle name="Comma 2 4 2 3 2 5" xfId="4364"/>
    <cellStyle name="Comma 2 4 2 3 3" xfId="4365"/>
    <cellStyle name="Comma 2 4 2 3 3 2" xfId="4366"/>
    <cellStyle name="Comma 2 4 2 3 3 3" xfId="4367"/>
    <cellStyle name="Comma 2 4 2 3 3 4" xfId="4368"/>
    <cellStyle name="Comma 2 4 2 3 4" xfId="4369"/>
    <cellStyle name="Comma 2 4 2 3 5" xfId="4370"/>
    <cellStyle name="Comma 2 4 2 3 6" xfId="4371"/>
    <cellStyle name="Comma 2 4 2 4" xfId="4372"/>
    <cellStyle name="Comma 2 4 2 4 2" xfId="4373"/>
    <cellStyle name="Comma 2 4 2 4 2 2" xfId="4374"/>
    <cellStyle name="Comma 2 4 2 4 2 2 2" xfId="4375"/>
    <cellStyle name="Comma 2 4 2 4 2 2 3" xfId="4376"/>
    <cellStyle name="Comma 2 4 2 4 2 2 4" xfId="4377"/>
    <cellStyle name="Comma 2 4 2 4 2 3" xfId="4378"/>
    <cellStyle name="Comma 2 4 2 4 2 4" xfId="4379"/>
    <cellStyle name="Comma 2 4 2 4 2 5" xfId="4380"/>
    <cellStyle name="Comma 2 4 2 4 3" xfId="4381"/>
    <cellStyle name="Comma 2 4 2 4 3 2" xfId="4382"/>
    <cellStyle name="Comma 2 4 2 4 3 3" xfId="4383"/>
    <cellStyle name="Comma 2 4 2 4 3 4" xfId="4384"/>
    <cellStyle name="Comma 2 4 2 4 4" xfId="4385"/>
    <cellStyle name="Comma 2 4 2 4 5" xfId="4386"/>
    <cellStyle name="Comma 2 4 2 4 6" xfId="4387"/>
    <cellStyle name="Comma 2 4 2 5" xfId="4388"/>
    <cellStyle name="Comma 2 4 2 6" xfId="4389"/>
    <cellStyle name="Comma 2 4 2 6 2" xfId="4390"/>
    <cellStyle name="Comma 2 4 2 6 2 2" xfId="4391"/>
    <cellStyle name="Comma 2 4 2 6 2 3" xfId="4392"/>
    <cellStyle name="Comma 2 4 2 6 2 4" xfId="4393"/>
    <cellStyle name="Comma 2 4 2 6 3" xfId="4394"/>
    <cellStyle name="Comma 2 4 2 6 4" xfId="4395"/>
    <cellStyle name="Comma 2 4 2 6 5" xfId="4396"/>
    <cellStyle name="Comma 2 4 2 7" xfId="4397"/>
    <cellStyle name="Comma 2 4 2 7 2" xfId="4398"/>
    <cellStyle name="Comma 2 4 2 7 3" xfId="4399"/>
    <cellStyle name="Comma 2 4 2 7 4" xfId="4400"/>
    <cellStyle name="Comma 2 4 2 8" xfId="4401"/>
    <cellStyle name="Comma 2 4 2 9" xfId="4402"/>
    <cellStyle name="Comma 2 4 3" xfId="4403"/>
    <cellStyle name="Comma 2 4 3 2" xfId="4404"/>
    <cellStyle name="Comma 2 4 3 2 2" xfId="4405"/>
    <cellStyle name="Comma 2 4 3 2 2 2" xfId="4406"/>
    <cellStyle name="Comma 2 4 3 2 2 2 2" xfId="4407"/>
    <cellStyle name="Comma 2 4 3 2 2 2 2 2" xfId="4408"/>
    <cellStyle name="Comma 2 4 3 2 2 2 2 3" xfId="4409"/>
    <cellStyle name="Comma 2 4 3 2 2 2 2 4" xfId="4410"/>
    <cellStyle name="Comma 2 4 3 2 2 2 3" xfId="4411"/>
    <cellStyle name="Comma 2 4 3 2 2 2 4" xfId="4412"/>
    <cellStyle name="Comma 2 4 3 2 2 2 5" xfId="4413"/>
    <cellStyle name="Comma 2 4 3 2 2 3" xfId="4414"/>
    <cellStyle name="Comma 2 4 3 2 2 3 2" xfId="4415"/>
    <cellStyle name="Comma 2 4 3 2 2 3 3" xfId="4416"/>
    <cellStyle name="Comma 2 4 3 2 2 3 4" xfId="4417"/>
    <cellStyle name="Comma 2 4 3 2 2 4" xfId="4418"/>
    <cellStyle name="Comma 2 4 3 2 2 5" xfId="4419"/>
    <cellStyle name="Comma 2 4 3 2 2 6" xfId="4420"/>
    <cellStyle name="Comma 2 4 3 2 3" xfId="4421"/>
    <cellStyle name="Comma 2 4 3 2 3 2" xfId="4422"/>
    <cellStyle name="Comma 2 4 3 2 3 2 2" xfId="4423"/>
    <cellStyle name="Comma 2 4 3 2 3 2 2 2" xfId="4424"/>
    <cellStyle name="Comma 2 4 3 2 3 2 2 3" xfId="4425"/>
    <cellStyle name="Comma 2 4 3 2 3 2 2 4" xfId="4426"/>
    <cellStyle name="Comma 2 4 3 2 3 2 3" xfId="4427"/>
    <cellStyle name="Comma 2 4 3 2 3 2 4" xfId="4428"/>
    <cellStyle name="Comma 2 4 3 2 3 2 5" xfId="4429"/>
    <cellStyle name="Comma 2 4 3 2 3 3" xfId="4430"/>
    <cellStyle name="Comma 2 4 3 2 3 3 2" xfId="4431"/>
    <cellStyle name="Comma 2 4 3 2 3 3 3" xfId="4432"/>
    <cellStyle name="Comma 2 4 3 2 3 3 4" xfId="4433"/>
    <cellStyle name="Comma 2 4 3 2 3 4" xfId="4434"/>
    <cellStyle name="Comma 2 4 3 2 3 5" xfId="4435"/>
    <cellStyle name="Comma 2 4 3 2 3 6" xfId="4436"/>
    <cellStyle name="Comma 2 4 3 2 4" xfId="4437"/>
    <cellStyle name="Comma 2 4 3 2 4 2" xfId="4438"/>
    <cellStyle name="Comma 2 4 3 2 4 2 2" xfId="4439"/>
    <cellStyle name="Comma 2 4 3 2 4 2 3" xfId="4440"/>
    <cellStyle name="Comma 2 4 3 2 4 2 4" xfId="4441"/>
    <cellStyle name="Comma 2 4 3 2 4 3" xfId="4442"/>
    <cellStyle name="Comma 2 4 3 2 4 4" xfId="4443"/>
    <cellStyle name="Comma 2 4 3 2 4 5" xfId="4444"/>
    <cellStyle name="Comma 2 4 3 2 5" xfId="4445"/>
    <cellStyle name="Comma 2 4 3 2 5 2" xfId="4446"/>
    <cellStyle name="Comma 2 4 3 2 5 3" xfId="4447"/>
    <cellStyle name="Comma 2 4 3 2 5 4" xfId="4448"/>
    <cellStyle name="Comma 2 4 3 2 6" xfId="4449"/>
    <cellStyle name="Comma 2 4 3 2 7" xfId="4450"/>
    <cellStyle name="Comma 2 4 3 2 8" xfId="4451"/>
    <cellStyle name="Comma 2 4 3 3" xfId="4452"/>
    <cellStyle name="Comma 2 4 3 3 2" xfId="4453"/>
    <cellStyle name="Comma 2 4 3 3 2 2" xfId="4454"/>
    <cellStyle name="Comma 2 4 3 3 2 2 2" xfId="4455"/>
    <cellStyle name="Comma 2 4 3 3 2 2 3" xfId="4456"/>
    <cellStyle name="Comma 2 4 3 3 2 2 4" xfId="4457"/>
    <cellStyle name="Comma 2 4 3 3 2 3" xfId="4458"/>
    <cellStyle name="Comma 2 4 3 3 2 4" xfId="4459"/>
    <cellStyle name="Comma 2 4 3 3 2 5" xfId="4460"/>
    <cellStyle name="Comma 2 4 3 3 3" xfId="4461"/>
    <cellStyle name="Comma 2 4 3 3 3 2" xfId="4462"/>
    <cellStyle name="Comma 2 4 3 3 3 3" xfId="4463"/>
    <cellStyle name="Comma 2 4 3 3 3 4" xfId="4464"/>
    <cellStyle name="Comma 2 4 3 3 4" xfId="4465"/>
    <cellStyle name="Comma 2 4 3 3 5" xfId="4466"/>
    <cellStyle name="Comma 2 4 3 3 6" xfId="4467"/>
    <cellStyle name="Comma 2 4 3 4" xfId="4468"/>
    <cellStyle name="Comma 2 4 3 4 2" xfId="4469"/>
    <cellStyle name="Comma 2 4 3 4 2 2" xfId="4470"/>
    <cellStyle name="Comma 2 4 3 4 2 2 2" xfId="4471"/>
    <cellStyle name="Comma 2 4 3 4 2 2 3" xfId="4472"/>
    <cellStyle name="Comma 2 4 3 4 2 2 4" xfId="4473"/>
    <cellStyle name="Comma 2 4 3 4 2 3" xfId="4474"/>
    <cellStyle name="Comma 2 4 3 4 2 4" xfId="4475"/>
    <cellStyle name="Comma 2 4 3 4 2 5" xfId="4476"/>
    <cellStyle name="Comma 2 4 3 4 3" xfId="4477"/>
    <cellStyle name="Comma 2 4 3 4 3 2" xfId="4478"/>
    <cellStyle name="Comma 2 4 3 4 3 3" xfId="4479"/>
    <cellStyle name="Comma 2 4 3 4 3 4" xfId="4480"/>
    <cellStyle name="Comma 2 4 3 4 4" xfId="4481"/>
    <cellStyle name="Comma 2 4 3 4 5" xfId="4482"/>
    <cellStyle name="Comma 2 4 3 4 6" xfId="4483"/>
    <cellStyle name="Comma 2 4 3 5" xfId="4484"/>
    <cellStyle name="Comma 2 4 3 5 2" xfId="4485"/>
    <cellStyle name="Comma 2 4 3 5 2 2" xfId="4486"/>
    <cellStyle name="Comma 2 4 3 5 2 3" xfId="4487"/>
    <cellStyle name="Comma 2 4 3 5 2 4" xfId="4488"/>
    <cellStyle name="Comma 2 4 3 5 3" xfId="4489"/>
    <cellStyle name="Comma 2 4 3 5 4" xfId="4490"/>
    <cellStyle name="Comma 2 4 3 5 5" xfId="4491"/>
    <cellStyle name="Comma 2 4 3 6" xfId="4492"/>
    <cellStyle name="Comma 2 4 3 6 2" xfId="4493"/>
    <cellStyle name="Comma 2 4 3 6 3" xfId="4494"/>
    <cellStyle name="Comma 2 4 3 6 4" xfId="4495"/>
    <cellStyle name="Comma 2 4 3 7" xfId="4496"/>
    <cellStyle name="Comma 2 4 3 8" xfId="4497"/>
    <cellStyle name="Comma 2 4 3 9" xfId="4498"/>
    <cellStyle name="Comma 2 4 4" xfId="4499"/>
    <cellStyle name="Comma 2 4 5" xfId="4500"/>
    <cellStyle name="Comma 2 4 5 2" xfId="4501"/>
    <cellStyle name="Comma 2 4 5 2 2" xfId="4502"/>
    <cellStyle name="Comma 2 4 5 2 2 2" xfId="4503"/>
    <cellStyle name="Comma 2 4 5 2 2 2 2" xfId="4504"/>
    <cellStyle name="Comma 2 4 5 2 2 2 2 2" xfId="4505"/>
    <cellStyle name="Comma 2 4 5 2 2 2 2 3" xfId="4506"/>
    <cellStyle name="Comma 2 4 5 2 2 2 2 4" xfId="4507"/>
    <cellStyle name="Comma 2 4 5 2 2 2 3" xfId="4508"/>
    <cellStyle name="Comma 2 4 5 2 2 2 4" xfId="4509"/>
    <cellStyle name="Comma 2 4 5 2 2 2 5" xfId="4510"/>
    <cellStyle name="Comma 2 4 5 2 2 3" xfId="4511"/>
    <cellStyle name="Comma 2 4 5 2 2 3 2" xfId="4512"/>
    <cellStyle name="Comma 2 4 5 2 2 3 3" xfId="4513"/>
    <cellStyle name="Comma 2 4 5 2 2 3 4" xfId="4514"/>
    <cellStyle name="Comma 2 4 5 2 2 4" xfId="4515"/>
    <cellStyle name="Comma 2 4 5 2 2 5" xfId="4516"/>
    <cellStyle name="Comma 2 4 5 2 2 6" xfId="4517"/>
    <cellStyle name="Comma 2 4 5 2 3" xfId="4518"/>
    <cellStyle name="Comma 2 4 5 2 3 2" xfId="4519"/>
    <cellStyle name="Comma 2 4 5 2 3 2 2" xfId="4520"/>
    <cellStyle name="Comma 2 4 5 2 3 2 2 2" xfId="4521"/>
    <cellStyle name="Comma 2 4 5 2 3 2 2 3" xfId="4522"/>
    <cellStyle name="Comma 2 4 5 2 3 2 2 4" xfId="4523"/>
    <cellStyle name="Comma 2 4 5 2 3 2 3" xfId="4524"/>
    <cellStyle name="Comma 2 4 5 2 3 2 4" xfId="4525"/>
    <cellStyle name="Comma 2 4 5 2 3 2 5" xfId="4526"/>
    <cellStyle name="Comma 2 4 5 2 3 3" xfId="4527"/>
    <cellStyle name="Comma 2 4 5 2 3 3 2" xfId="4528"/>
    <cellStyle name="Comma 2 4 5 2 3 3 3" xfId="4529"/>
    <cellStyle name="Comma 2 4 5 2 3 3 4" xfId="4530"/>
    <cellStyle name="Comma 2 4 5 2 3 4" xfId="4531"/>
    <cellStyle name="Comma 2 4 5 2 3 5" xfId="4532"/>
    <cellStyle name="Comma 2 4 5 2 3 6" xfId="4533"/>
    <cellStyle name="Comma 2 4 5 2 4" xfId="4534"/>
    <cellStyle name="Comma 2 4 5 2 4 2" xfId="4535"/>
    <cellStyle name="Comma 2 4 5 2 4 2 2" xfId="4536"/>
    <cellStyle name="Comma 2 4 5 2 4 2 3" xfId="4537"/>
    <cellStyle name="Comma 2 4 5 2 4 2 4" xfId="4538"/>
    <cellStyle name="Comma 2 4 5 2 4 3" xfId="4539"/>
    <cellStyle name="Comma 2 4 5 2 4 4" xfId="4540"/>
    <cellStyle name="Comma 2 4 5 2 4 5" xfId="4541"/>
    <cellStyle name="Comma 2 4 5 2 5" xfId="4542"/>
    <cellStyle name="Comma 2 4 5 2 5 2" xfId="4543"/>
    <cellStyle name="Comma 2 4 5 2 5 3" xfId="4544"/>
    <cellStyle name="Comma 2 4 5 2 5 4" xfId="4545"/>
    <cellStyle name="Comma 2 4 5 2 6" xfId="4546"/>
    <cellStyle name="Comma 2 4 5 2 7" xfId="4547"/>
    <cellStyle name="Comma 2 4 5 2 8" xfId="4548"/>
    <cellStyle name="Comma 2 4 5 3" xfId="4549"/>
    <cellStyle name="Comma 2 4 5 3 2" xfId="4550"/>
    <cellStyle name="Comma 2 4 5 3 2 2" xfId="4551"/>
    <cellStyle name="Comma 2 4 5 3 2 2 2" xfId="4552"/>
    <cellStyle name="Comma 2 4 5 3 2 2 3" xfId="4553"/>
    <cellStyle name="Comma 2 4 5 3 2 2 4" xfId="4554"/>
    <cellStyle name="Comma 2 4 5 3 2 3" xfId="4555"/>
    <cellStyle name="Comma 2 4 5 3 2 4" xfId="4556"/>
    <cellStyle name="Comma 2 4 5 3 2 5" xfId="4557"/>
    <cellStyle name="Comma 2 4 5 3 3" xfId="4558"/>
    <cellStyle name="Comma 2 4 5 3 3 2" xfId="4559"/>
    <cellStyle name="Comma 2 4 5 3 3 3" xfId="4560"/>
    <cellStyle name="Comma 2 4 5 3 3 4" xfId="4561"/>
    <cellStyle name="Comma 2 4 5 3 4" xfId="4562"/>
    <cellStyle name="Comma 2 4 5 3 5" xfId="4563"/>
    <cellStyle name="Comma 2 4 5 3 6" xfId="4564"/>
    <cellStyle name="Comma 2 4 5 4" xfId="4565"/>
    <cellStyle name="Comma 2 4 5 4 2" xfId="4566"/>
    <cellStyle name="Comma 2 4 5 4 2 2" xfId="4567"/>
    <cellStyle name="Comma 2 4 5 4 2 2 2" xfId="4568"/>
    <cellStyle name="Comma 2 4 5 4 2 2 3" xfId="4569"/>
    <cellStyle name="Comma 2 4 5 4 2 2 4" xfId="4570"/>
    <cellStyle name="Comma 2 4 5 4 2 3" xfId="4571"/>
    <cellStyle name="Comma 2 4 5 4 2 4" xfId="4572"/>
    <cellStyle name="Comma 2 4 5 4 2 5" xfId="4573"/>
    <cellStyle name="Comma 2 4 5 4 3" xfId="4574"/>
    <cellStyle name="Comma 2 4 5 4 3 2" xfId="4575"/>
    <cellStyle name="Comma 2 4 5 4 3 3" xfId="4576"/>
    <cellStyle name="Comma 2 4 5 4 3 4" xfId="4577"/>
    <cellStyle name="Comma 2 4 5 4 4" xfId="4578"/>
    <cellStyle name="Comma 2 4 5 4 5" xfId="4579"/>
    <cellStyle name="Comma 2 4 5 4 6" xfId="4580"/>
    <cellStyle name="Comma 2 4 5 5" xfId="4581"/>
    <cellStyle name="Comma 2 4 5 5 2" xfId="4582"/>
    <cellStyle name="Comma 2 4 5 5 2 2" xfId="4583"/>
    <cellStyle name="Comma 2 4 5 5 2 3" xfId="4584"/>
    <cellStyle name="Comma 2 4 5 5 2 4" xfId="4585"/>
    <cellStyle name="Comma 2 4 5 5 3" xfId="4586"/>
    <cellStyle name="Comma 2 4 5 5 4" xfId="4587"/>
    <cellStyle name="Comma 2 4 5 5 5" xfId="4588"/>
    <cellStyle name="Comma 2 4 5 6" xfId="4589"/>
    <cellStyle name="Comma 2 4 5 6 2" xfId="4590"/>
    <cellStyle name="Comma 2 4 5 6 3" xfId="4591"/>
    <cellStyle name="Comma 2 4 5 6 4" xfId="4592"/>
    <cellStyle name="Comma 2 4 5 7" xfId="4593"/>
    <cellStyle name="Comma 2 4 5 8" xfId="4594"/>
    <cellStyle name="Comma 2 4 5 9" xfId="4595"/>
    <cellStyle name="Comma 2 4 6" xfId="4596"/>
    <cellStyle name="Comma 2 4 6 2" xfId="4597"/>
    <cellStyle name="Comma 2 4 6 2 2" xfId="4598"/>
    <cellStyle name="Comma 2 4 6 2 2 2" xfId="4599"/>
    <cellStyle name="Comma 2 4 6 2 2 2 2" xfId="4600"/>
    <cellStyle name="Comma 2 4 6 2 2 2 3" xfId="4601"/>
    <cellStyle name="Comma 2 4 6 2 2 2 4" xfId="4602"/>
    <cellStyle name="Comma 2 4 6 2 2 3" xfId="4603"/>
    <cellStyle name="Comma 2 4 6 2 2 4" xfId="4604"/>
    <cellStyle name="Comma 2 4 6 2 2 5" xfId="4605"/>
    <cellStyle name="Comma 2 4 6 2 3" xfId="4606"/>
    <cellStyle name="Comma 2 4 6 2 3 2" xfId="4607"/>
    <cellStyle name="Comma 2 4 6 2 3 3" xfId="4608"/>
    <cellStyle name="Comma 2 4 6 2 3 4" xfId="4609"/>
    <cellStyle name="Comma 2 4 6 2 4" xfId="4610"/>
    <cellStyle name="Comma 2 4 6 2 5" xfId="4611"/>
    <cellStyle name="Comma 2 4 6 2 6" xfId="4612"/>
    <cellStyle name="Comma 2 4 6 3" xfId="4613"/>
    <cellStyle name="Comma 2 4 6 3 2" xfId="4614"/>
    <cellStyle name="Comma 2 4 6 3 2 2" xfId="4615"/>
    <cellStyle name="Comma 2 4 6 3 2 2 2" xfId="4616"/>
    <cellStyle name="Comma 2 4 6 3 2 2 3" xfId="4617"/>
    <cellStyle name="Comma 2 4 6 3 2 2 4" xfId="4618"/>
    <cellStyle name="Comma 2 4 6 3 2 3" xfId="4619"/>
    <cellStyle name="Comma 2 4 6 3 2 4" xfId="4620"/>
    <cellStyle name="Comma 2 4 6 3 2 5" xfId="4621"/>
    <cellStyle name="Comma 2 4 6 3 3" xfId="4622"/>
    <cellStyle name="Comma 2 4 6 3 3 2" xfId="4623"/>
    <cellStyle name="Comma 2 4 6 3 3 3" xfId="4624"/>
    <cellStyle name="Comma 2 4 6 3 3 4" xfId="4625"/>
    <cellStyle name="Comma 2 4 6 3 4" xfId="4626"/>
    <cellStyle name="Comma 2 4 6 3 5" xfId="4627"/>
    <cellStyle name="Comma 2 4 6 3 6" xfId="4628"/>
    <cellStyle name="Comma 2 4 6 4" xfId="4629"/>
    <cellStyle name="Comma 2 4 6 4 2" xfId="4630"/>
    <cellStyle name="Comma 2 4 6 4 2 2" xfId="4631"/>
    <cellStyle name="Comma 2 4 6 4 2 3" xfId="4632"/>
    <cellStyle name="Comma 2 4 6 4 2 4" xfId="4633"/>
    <cellStyle name="Comma 2 4 6 4 3" xfId="4634"/>
    <cellStyle name="Comma 2 4 6 4 4" xfId="4635"/>
    <cellStyle name="Comma 2 4 6 4 5" xfId="4636"/>
    <cellStyle name="Comma 2 4 6 5" xfId="4637"/>
    <cellStyle name="Comma 2 4 6 5 2" xfId="4638"/>
    <cellStyle name="Comma 2 4 6 5 3" xfId="4639"/>
    <cellStyle name="Comma 2 4 6 5 4" xfId="4640"/>
    <cellStyle name="Comma 2 4 6 6" xfId="4641"/>
    <cellStyle name="Comma 2 4 6 7" xfId="4642"/>
    <cellStyle name="Comma 2 4 6 8" xfId="4643"/>
    <cellStyle name="Comma 2 4 7" xfId="4644"/>
    <cellStyle name="Comma 2 4 7 2" xfId="4645"/>
    <cellStyle name="Comma 2 4 7 2 2" xfId="4646"/>
    <cellStyle name="Comma 2 4 7 2 2 2" xfId="4647"/>
    <cellStyle name="Comma 2 4 7 2 2 2 2" xfId="4648"/>
    <cellStyle name="Comma 2 4 7 2 2 2 3" xfId="4649"/>
    <cellStyle name="Comma 2 4 7 2 2 2 4" xfId="4650"/>
    <cellStyle name="Comma 2 4 7 2 2 3" xfId="4651"/>
    <cellStyle name="Comma 2 4 7 2 2 4" xfId="4652"/>
    <cellStyle name="Comma 2 4 7 2 2 5" xfId="4653"/>
    <cellStyle name="Comma 2 4 7 2 3" xfId="4654"/>
    <cellStyle name="Comma 2 4 7 2 3 2" xfId="4655"/>
    <cellStyle name="Comma 2 4 7 2 3 3" xfId="4656"/>
    <cellStyle name="Comma 2 4 7 2 3 4" xfId="4657"/>
    <cellStyle name="Comma 2 4 7 2 4" xfId="4658"/>
    <cellStyle name="Comma 2 4 7 2 5" xfId="4659"/>
    <cellStyle name="Comma 2 4 7 2 6" xfId="4660"/>
    <cellStyle name="Comma 2 4 7 3" xfId="4661"/>
    <cellStyle name="Comma 2 4 7 3 2" xfId="4662"/>
    <cellStyle name="Comma 2 4 7 3 2 2" xfId="4663"/>
    <cellStyle name="Comma 2 4 7 3 2 2 2" xfId="4664"/>
    <cellStyle name="Comma 2 4 7 3 2 2 3" xfId="4665"/>
    <cellStyle name="Comma 2 4 7 3 2 2 4" xfId="4666"/>
    <cellStyle name="Comma 2 4 7 3 2 3" xfId="4667"/>
    <cellStyle name="Comma 2 4 7 3 2 4" xfId="4668"/>
    <cellStyle name="Comma 2 4 7 3 2 5" xfId="4669"/>
    <cellStyle name="Comma 2 4 7 3 3" xfId="4670"/>
    <cellStyle name="Comma 2 4 7 3 3 2" xfId="4671"/>
    <cellStyle name="Comma 2 4 7 3 3 3" xfId="4672"/>
    <cellStyle name="Comma 2 4 7 3 3 4" xfId="4673"/>
    <cellStyle name="Comma 2 4 7 3 4" xfId="4674"/>
    <cellStyle name="Comma 2 4 7 3 5" xfId="4675"/>
    <cellStyle name="Comma 2 4 7 3 6" xfId="4676"/>
    <cellStyle name="Comma 2 4 7 4" xfId="4677"/>
    <cellStyle name="Comma 2 4 7 4 2" xfId="4678"/>
    <cellStyle name="Comma 2 4 7 4 2 2" xfId="4679"/>
    <cellStyle name="Comma 2 4 7 4 2 3" xfId="4680"/>
    <cellStyle name="Comma 2 4 7 4 2 4" xfId="4681"/>
    <cellStyle name="Comma 2 4 7 4 3" xfId="4682"/>
    <cellStyle name="Comma 2 4 7 4 4" xfId="4683"/>
    <cellStyle name="Comma 2 4 7 4 5" xfId="4684"/>
    <cellStyle name="Comma 2 4 7 5" xfId="4685"/>
    <cellStyle name="Comma 2 4 7 5 2" xfId="4686"/>
    <cellStyle name="Comma 2 4 7 5 3" xfId="4687"/>
    <cellStyle name="Comma 2 4 7 5 4" xfId="4688"/>
    <cellStyle name="Comma 2 4 7 6" xfId="4689"/>
    <cellStyle name="Comma 2 4 7 7" xfId="4690"/>
    <cellStyle name="Comma 2 4 7 8" xfId="4691"/>
    <cellStyle name="Comma 2 4 8" xfId="4692"/>
    <cellStyle name="Comma 2 4 8 2" xfId="4693"/>
    <cellStyle name="Comma 2 4 8 2 2" xfId="4694"/>
    <cellStyle name="Comma 2 4 8 2 2 2" xfId="4695"/>
    <cellStyle name="Comma 2 4 8 2 2 3" xfId="4696"/>
    <cellStyle name="Comma 2 4 8 2 2 4" xfId="4697"/>
    <cellStyle name="Comma 2 4 8 2 3" xfId="4698"/>
    <cellStyle name="Comma 2 4 8 2 4" xfId="4699"/>
    <cellStyle name="Comma 2 4 8 2 5" xfId="4700"/>
    <cellStyle name="Comma 2 4 8 3" xfId="4701"/>
    <cellStyle name="Comma 2 4 8 3 2" xfId="4702"/>
    <cellStyle name="Comma 2 4 8 3 3" xfId="4703"/>
    <cellStyle name="Comma 2 4 8 3 4" xfId="4704"/>
    <cellStyle name="Comma 2 4 8 4" xfId="4705"/>
    <cellStyle name="Comma 2 4 8 5" xfId="4706"/>
    <cellStyle name="Comma 2 4 8 6" xfId="4707"/>
    <cellStyle name="Comma 2 4 9" xfId="4708"/>
    <cellStyle name="Comma 2 4 9 2" xfId="4709"/>
    <cellStyle name="Comma 2 4 9 2 2" xfId="4710"/>
    <cellStyle name="Comma 2 4 9 2 2 2" xfId="4711"/>
    <cellStyle name="Comma 2 4 9 2 2 3" xfId="4712"/>
    <cellStyle name="Comma 2 4 9 2 2 4" xfId="4713"/>
    <cellStyle name="Comma 2 4 9 2 3" xfId="4714"/>
    <cellStyle name="Comma 2 4 9 2 4" xfId="4715"/>
    <cellStyle name="Comma 2 4 9 2 5" xfId="4716"/>
    <cellStyle name="Comma 2 4 9 3" xfId="4717"/>
    <cellStyle name="Comma 2 4 9 3 2" xfId="4718"/>
    <cellStyle name="Comma 2 4 9 3 3" xfId="4719"/>
    <cellStyle name="Comma 2 4 9 3 4" xfId="4720"/>
    <cellStyle name="Comma 2 4 9 4" xfId="4721"/>
    <cellStyle name="Comma 2 4 9 5" xfId="4722"/>
    <cellStyle name="Comma 2 4 9 6" xfId="4723"/>
    <cellStyle name="Comma 2 40" xfId="4724"/>
    <cellStyle name="Comma 2 41" xfId="4725"/>
    <cellStyle name="Comma 2 42" xfId="4726"/>
    <cellStyle name="Comma 2 43" xfId="4727"/>
    <cellStyle name="Comma 2 44" xfId="4728"/>
    <cellStyle name="Comma 2 45" xfId="4729"/>
    <cellStyle name="Comma 2 46" xfId="4730"/>
    <cellStyle name="Comma 2 47" xfId="4731"/>
    <cellStyle name="Comma 2 48" xfId="4732"/>
    <cellStyle name="Comma 2 49" xfId="4733"/>
    <cellStyle name="Comma 2 5" xfId="4734"/>
    <cellStyle name="Comma 2 5 10" xfId="4735"/>
    <cellStyle name="Comma 2 5 11" xfId="4736"/>
    <cellStyle name="Comma 2 5 2" xfId="4737"/>
    <cellStyle name="Comma 2 5 2 2" xfId="4738"/>
    <cellStyle name="Comma 2 5 2 3" xfId="4739"/>
    <cellStyle name="Comma 2 5 3" xfId="4740"/>
    <cellStyle name="Comma 2 5 3 2" xfId="4741"/>
    <cellStyle name="Comma 2 5 3 2 2" xfId="4742"/>
    <cellStyle name="Comma 2 5 3 2 2 2" xfId="4743"/>
    <cellStyle name="Comma 2 5 3 2 2 2 2" xfId="4744"/>
    <cellStyle name="Comma 2 5 3 2 2 2 3" xfId="4745"/>
    <cellStyle name="Comma 2 5 3 2 2 2 4" xfId="4746"/>
    <cellStyle name="Comma 2 5 3 2 2 3" xfId="4747"/>
    <cellStyle name="Comma 2 5 3 2 2 4" xfId="4748"/>
    <cellStyle name="Comma 2 5 3 2 2 5" xfId="4749"/>
    <cellStyle name="Comma 2 5 3 2 3" xfId="4750"/>
    <cellStyle name="Comma 2 5 3 2 3 2" xfId="4751"/>
    <cellStyle name="Comma 2 5 3 2 3 3" xfId="4752"/>
    <cellStyle name="Comma 2 5 3 2 3 4" xfId="4753"/>
    <cellStyle name="Comma 2 5 3 2 4" xfId="4754"/>
    <cellStyle name="Comma 2 5 3 2 5" xfId="4755"/>
    <cellStyle name="Comma 2 5 3 2 6" xfId="4756"/>
    <cellStyle name="Comma 2 5 3 3" xfId="4757"/>
    <cellStyle name="Comma 2 5 3 3 2" xfId="4758"/>
    <cellStyle name="Comma 2 5 3 3 2 2" xfId="4759"/>
    <cellStyle name="Comma 2 5 3 3 2 2 2" xfId="4760"/>
    <cellStyle name="Comma 2 5 3 3 2 2 3" xfId="4761"/>
    <cellStyle name="Comma 2 5 3 3 2 2 4" xfId="4762"/>
    <cellStyle name="Comma 2 5 3 3 2 3" xfId="4763"/>
    <cellStyle name="Comma 2 5 3 3 2 4" xfId="4764"/>
    <cellStyle name="Comma 2 5 3 3 2 5" xfId="4765"/>
    <cellStyle name="Comma 2 5 3 3 3" xfId="4766"/>
    <cellStyle name="Comma 2 5 3 3 3 2" xfId="4767"/>
    <cellStyle name="Comma 2 5 3 3 3 3" xfId="4768"/>
    <cellStyle name="Comma 2 5 3 3 3 4" xfId="4769"/>
    <cellStyle name="Comma 2 5 3 3 4" xfId="4770"/>
    <cellStyle name="Comma 2 5 3 3 5" xfId="4771"/>
    <cellStyle name="Comma 2 5 3 3 6" xfId="4772"/>
    <cellStyle name="Comma 2 5 3 4" xfId="4773"/>
    <cellStyle name="Comma 2 5 3 4 2" xfId="4774"/>
    <cellStyle name="Comma 2 5 3 4 2 2" xfId="4775"/>
    <cellStyle name="Comma 2 5 3 4 2 3" xfId="4776"/>
    <cellStyle name="Comma 2 5 3 4 2 4" xfId="4777"/>
    <cellStyle name="Comma 2 5 3 4 3" xfId="4778"/>
    <cellStyle name="Comma 2 5 3 4 4" xfId="4779"/>
    <cellStyle name="Comma 2 5 3 4 5" xfId="4780"/>
    <cellStyle name="Comma 2 5 3 5" xfId="4781"/>
    <cellStyle name="Comma 2 5 3 5 2" xfId="4782"/>
    <cellStyle name="Comma 2 5 3 5 3" xfId="4783"/>
    <cellStyle name="Comma 2 5 3 5 4" xfId="4784"/>
    <cellStyle name="Comma 2 5 3 6" xfId="4785"/>
    <cellStyle name="Comma 2 5 3 7" xfId="4786"/>
    <cellStyle name="Comma 2 5 3 8" xfId="4787"/>
    <cellStyle name="Comma 2 5 4" xfId="4788"/>
    <cellStyle name="Comma 2 5 4 2" xfId="4789"/>
    <cellStyle name="Comma 2 5 4 2 2" xfId="4790"/>
    <cellStyle name="Comma 2 5 4 2 2 2" xfId="4791"/>
    <cellStyle name="Comma 2 5 4 2 2 3" xfId="4792"/>
    <cellStyle name="Comma 2 5 4 2 2 4" xfId="4793"/>
    <cellStyle name="Comma 2 5 4 2 3" xfId="4794"/>
    <cellStyle name="Comma 2 5 4 2 4" xfId="4795"/>
    <cellStyle name="Comma 2 5 4 2 5" xfId="4796"/>
    <cellStyle name="Comma 2 5 4 3" xfId="4797"/>
    <cellStyle name="Comma 2 5 4 3 2" xfId="4798"/>
    <cellStyle name="Comma 2 5 4 3 3" xfId="4799"/>
    <cellStyle name="Comma 2 5 4 3 4" xfId="4800"/>
    <cellStyle name="Comma 2 5 4 4" xfId="4801"/>
    <cellStyle name="Comma 2 5 4 5" xfId="4802"/>
    <cellStyle name="Comma 2 5 4 6" xfId="4803"/>
    <cellStyle name="Comma 2 5 5" xfId="4804"/>
    <cellStyle name="Comma 2 5 5 2" xfId="4805"/>
    <cellStyle name="Comma 2 5 5 2 2" xfId="4806"/>
    <cellStyle name="Comma 2 5 5 2 2 2" xfId="4807"/>
    <cellStyle name="Comma 2 5 5 2 2 3" xfId="4808"/>
    <cellStyle name="Comma 2 5 5 2 2 4" xfId="4809"/>
    <cellStyle name="Comma 2 5 5 2 3" xfId="4810"/>
    <cellStyle name="Comma 2 5 5 2 4" xfId="4811"/>
    <cellStyle name="Comma 2 5 5 2 5" xfId="4812"/>
    <cellStyle name="Comma 2 5 5 3" xfId="4813"/>
    <cellStyle name="Comma 2 5 5 3 2" xfId="4814"/>
    <cellStyle name="Comma 2 5 5 3 3" xfId="4815"/>
    <cellStyle name="Comma 2 5 5 3 4" xfId="4816"/>
    <cellStyle name="Comma 2 5 5 4" xfId="4817"/>
    <cellStyle name="Comma 2 5 5 5" xfId="4818"/>
    <cellStyle name="Comma 2 5 5 6" xfId="4819"/>
    <cellStyle name="Comma 2 5 6" xfId="4820"/>
    <cellStyle name="Comma 2 5 7" xfId="4821"/>
    <cellStyle name="Comma 2 5 7 2" xfId="4822"/>
    <cellStyle name="Comma 2 5 7 2 2" xfId="4823"/>
    <cellStyle name="Comma 2 5 7 2 3" xfId="4824"/>
    <cellStyle name="Comma 2 5 7 2 4" xfId="4825"/>
    <cellStyle name="Comma 2 5 7 3" xfId="4826"/>
    <cellStyle name="Comma 2 5 7 4" xfId="4827"/>
    <cellStyle name="Comma 2 5 7 5" xfId="4828"/>
    <cellStyle name="Comma 2 5 8" xfId="4829"/>
    <cellStyle name="Comma 2 5 8 2" xfId="4830"/>
    <cellStyle name="Comma 2 5 8 3" xfId="4831"/>
    <cellStyle name="Comma 2 5 8 4" xfId="4832"/>
    <cellStyle name="Comma 2 5 9" xfId="4833"/>
    <cellStyle name="Comma 2 50" xfId="4834"/>
    <cellStyle name="Comma 2 51" xfId="4835"/>
    <cellStyle name="Comma 2 52" xfId="4836"/>
    <cellStyle name="Comma 2 53" xfId="4837"/>
    <cellStyle name="Comma 2 54" xfId="4838"/>
    <cellStyle name="Comma 2 55" xfId="4839"/>
    <cellStyle name="Comma 2 56" xfId="4840"/>
    <cellStyle name="Comma 2 57" xfId="4841"/>
    <cellStyle name="Comma 2 58" xfId="4842"/>
    <cellStyle name="Comma 2 59" xfId="4843"/>
    <cellStyle name="Comma 2 6" xfId="4844"/>
    <cellStyle name="Comma 2 6 10" xfId="4845"/>
    <cellStyle name="Comma 2 6 11" xfId="4846"/>
    <cellStyle name="Comma 2 6 2" xfId="4847"/>
    <cellStyle name="Comma 2 6 2 2" xfId="4848"/>
    <cellStyle name="Comma 2 6 2 3" xfId="4849"/>
    <cellStyle name="Comma 2 6 3" xfId="4850"/>
    <cellStyle name="Comma 2 6 3 2" xfId="4851"/>
    <cellStyle name="Comma 2 6 3 2 2" xfId="4852"/>
    <cellStyle name="Comma 2 6 3 2 2 2" xfId="4853"/>
    <cellStyle name="Comma 2 6 3 2 2 2 2" xfId="4854"/>
    <cellStyle name="Comma 2 6 3 2 2 2 3" xfId="4855"/>
    <cellStyle name="Comma 2 6 3 2 2 2 4" xfId="4856"/>
    <cellStyle name="Comma 2 6 3 2 2 3" xfId="4857"/>
    <cellStyle name="Comma 2 6 3 2 2 4" xfId="4858"/>
    <cellStyle name="Comma 2 6 3 2 2 5" xfId="4859"/>
    <cellStyle name="Comma 2 6 3 2 3" xfId="4860"/>
    <cellStyle name="Comma 2 6 3 2 3 2" xfId="4861"/>
    <cellStyle name="Comma 2 6 3 2 3 3" xfId="4862"/>
    <cellStyle name="Comma 2 6 3 2 3 4" xfId="4863"/>
    <cellStyle name="Comma 2 6 3 2 4" xfId="4864"/>
    <cellStyle name="Comma 2 6 3 2 5" xfId="4865"/>
    <cellStyle name="Comma 2 6 3 2 6" xfId="4866"/>
    <cellStyle name="Comma 2 6 3 3" xfId="4867"/>
    <cellStyle name="Comma 2 6 3 3 2" xfId="4868"/>
    <cellStyle name="Comma 2 6 3 3 2 2" xfId="4869"/>
    <cellStyle name="Comma 2 6 3 3 2 2 2" xfId="4870"/>
    <cellStyle name="Comma 2 6 3 3 2 2 3" xfId="4871"/>
    <cellStyle name="Comma 2 6 3 3 2 2 4" xfId="4872"/>
    <cellStyle name="Comma 2 6 3 3 2 3" xfId="4873"/>
    <cellStyle name="Comma 2 6 3 3 2 4" xfId="4874"/>
    <cellStyle name="Comma 2 6 3 3 2 5" xfId="4875"/>
    <cellStyle name="Comma 2 6 3 3 3" xfId="4876"/>
    <cellStyle name="Comma 2 6 3 3 3 2" xfId="4877"/>
    <cellStyle name="Comma 2 6 3 3 3 3" xfId="4878"/>
    <cellStyle name="Comma 2 6 3 3 3 4" xfId="4879"/>
    <cellStyle name="Comma 2 6 3 3 4" xfId="4880"/>
    <cellStyle name="Comma 2 6 3 3 5" xfId="4881"/>
    <cellStyle name="Comma 2 6 3 3 6" xfId="4882"/>
    <cellStyle name="Comma 2 6 3 4" xfId="4883"/>
    <cellStyle name="Comma 2 6 3 4 2" xfId="4884"/>
    <cellStyle name="Comma 2 6 3 4 2 2" xfId="4885"/>
    <cellStyle name="Comma 2 6 3 4 2 3" xfId="4886"/>
    <cellStyle name="Comma 2 6 3 4 2 4" xfId="4887"/>
    <cellStyle name="Comma 2 6 3 4 3" xfId="4888"/>
    <cellStyle name="Comma 2 6 3 4 4" xfId="4889"/>
    <cellStyle name="Comma 2 6 3 4 5" xfId="4890"/>
    <cellStyle name="Comma 2 6 3 5" xfId="4891"/>
    <cellStyle name="Comma 2 6 3 5 2" xfId="4892"/>
    <cellStyle name="Comma 2 6 3 5 3" xfId="4893"/>
    <cellStyle name="Comma 2 6 3 5 4" xfId="4894"/>
    <cellStyle name="Comma 2 6 3 6" xfId="4895"/>
    <cellStyle name="Comma 2 6 3 7" xfId="4896"/>
    <cellStyle name="Comma 2 6 3 8" xfId="4897"/>
    <cellStyle name="Comma 2 6 4" xfId="4898"/>
    <cellStyle name="Comma 2 6 4 2" xfId="4899"/>
    <cellStyle name="Comma 2 6 4 2 2" xfId="4900"/>
    <cellStyle name="Comma 2 6 4 2 2 2" xfId="4901"/>
    <cellStyle name="Comma 2 6 4 2 2 3" xfId="4902"/>
    <cellStyle name="Comma 2 6 4 2 2 4" xfId="4903"/>
    <cellStyle name="Comma 2 6 4 2 3" xfId="4904"/>
    <cellStyle name="Comma 2 6 4 2 4" xfId="4905"/>
    <cellStyle name="Comma 2 6 4 2 5" xfId="4906"/>
    <cellStyle name="Comma 2 6 4 3" xfId="4907"/>
    <cellStyle name="Comma 2 6 4 3 2" xfId="4908"/>
    <cellStyle name="Comma 2 6 4 3 3" xfId="4909"/>
    <cellStyle name="Comma 2 6 4 3 4" xfId="4910"/>
    <cellStyle name="Comma 2 6 4 4" xfId="4911"/>
    <cellStyle name="Comma 2 6 4 5" xfId="4912"/>
    <cellStyle name="Comma 2 6 4 6" xfId="4913"/>
    <cellStyle name="Comma 2 6 5" xfId="4914"/>
    <cellStyle name="Comma 2 6 5 2" xfId="4915"/>
    <cellStyle name="Comma 2 6 5 2 2" xfId="4916"/>
    <cellStyle name="Comma 2 6 5 2 2 2" xfId="4917"/>
    <cellStyle name="Comma 2 6 5 2 2 3" xfId="4918"/>
    <cellStyle name="Comma 2 6 5 2 2 4" xfId="4919"/>
    <cellStyle name="Comma 2 6 5 2 3" xfId="4920"/>
    <cellStyle name="Comma 2 6 5 2 4" xfId="4921"/>
    <cellStyle name="Comma 2 6 5 2 5" xfId="4922"/>
    <cellStyle name="Comma 2 6 5 3" xfId="4923"/>
    <cellStyle name="Comma 2 6 5 3 2" xfId="4924"/>
    <cellStyle name="Comma 2 6 5 3 3" xfId="4925"/>
    <cellStyle name="Comma 2 6 5 3 4" xfId="4926"/>
    <cellStyle name="Comma 2 6 5 4" xfId="4927"/>
    <cellStyle name="Comma 2 6 5 5" xfId="4928"/>
    <cellStyle name="Comma 2 6 5 6" xfId="4929"/>
    <cellStyle name="Comma 2 6 6" xfId="4930"/>
    <cellStyle name="Comma 2 6 7" xfId="4931"/>
    <cellStyle name="Comma 2 6 7 2" xfId="4932"/>
    <cellStyle name="Comma 2 6 7 2 2" xfId="4933"/>
    <cellStyle name="Comma 2 6 7 2 3" xfId="4934"/>
    <cellStyle name="Comma 2 6 7 2 4" xfId="4935"/>
    <cellStyle name="Comma 2 6 7 3" xfId="4936"/>
    <cellStyle name="Comma 2 6 7 4" xfId="4937"/>
    <cellStyle name="Comma 2 6 7 5" xfId="4938"/>
    <cellStyle name="Comma 2 6 8" xfId="4939"/>
    <cellStyle name="Comma 2 6 8 2" xfId="4940"/>
    <cellStyle name="Comma 2 6 8 3" xfId="4941"/>
    <cellStyle name="Comma 2 6 8 4" xfId="4942"/>
    <cellStyle name="Comma 2 6 9" xfId="4943"/>
    <cellStyle name="Comma 2 60" xfId="4944"/>
    <cellStyle name="Comma 2 61" xfId="4945"/>
    <cellStyle name="Comma 2 62" xfId="4946"/>
    <cellStyle name="Comma 2 63" xfId="4947"/>
    <cellStyle name="Comma 2 64" xfId="4948"/>
    <cellStyle name="Comma 2 65" xfId="4949"/>
    <cellStyle name="Comma 2 66" xfId="4950"/>
    <cellStyle name="Comma 2 67" xfId="4951"/>
    <cellStyle name="Comma 2 68" xfId="4952"/>
    <cellStyle name="Comma 2 69" xfId="4953"/>
    <cellStyle name="Comma 2 7" xfId="4954"/>
    <cellStyle name="Comma 2 7 2" xfId="4955"/>
    <cellStyle name="Comma 2 7 2 2" xfId="4956"/>
    <cellStyle name="Comma 2 7 2 2 2" xfId="4957"/>
    <cellStyle name="Comma 2 7 2 2 3" xfId="4958"/>
    <cellStyle name="Comma 2 7 2 2 4" xfId="4959"/>
    <cellStyle name="Comma 2 7 2 3" xfId="4960"/>
    <cellStyle name="Comma 2 7 2 3 2" xfId="4961"/>
    <cellStyle name="Comma 2 7 2 3 3" xfId="4962"/>
    <cellStyle name="Comma 2 7 2 3 4" xfId="4963"/>
    <cellStyle name="Comma 2 7 2 4" xfId="4964"/>
    <cellStyle name="Comma 2 7 2 4 2" xfId="4965"/>
    <cellStyle name="Comma 2 7 2 4 3" xfId="4966"/>
    <cellStyle name="Comma 2 7 2 4 4" xfId="4967"/>
    <cellStyle name="Comma 2 7 2 5" xfId="4968"/>
    <cellStyle name="Comma 2 7 2 6" xfId="4969"/>
    <cellStyle name="Comma 2 7 3" xfId="4970"/>
    <cellStyle name="Comma 2 7 4" xfId="4971"/>
    <cellStyle name="Comma 2 7 5" xfId="4972"/>
    <cellStyle name="Comma 2 7 6" xfId="4973"/>
    <cellStyle name="Comma 2 7 7" xfId="4974"/>
    <cellStyle name="Comma 2 7 7 2" xfId="4975"/>
    <cellStyle name="Comma 2 7 7 3" xfId="4976"/>
    <cellStyle name="Comma 2 7 7 4" xfId="4977"/>
    <cellStyle name="Comma 2 70" xfId="4978"/>
    <cellStyle name="Comma 2 71" xfId="4979"/>
    <cellStyle name="Comma 2 72" xfId="4980"/>
    <cellStyle name="Comma 2 73" xfId="4981"/>
    <cellStyle name="Comma 2 74" xfId="4982"/>
    <cellStyle name="Comma 2 75" xfId="4983"/>
    <cellStyle name="Comma 2 76" xfId="4984"/>
    <cellStyle name="Comma 2 77" xfId="4985"/>
    <cellStyle name="Comma 2 78" xfId="4986"/>
    <cellStyle name="Comma 2 79" xfId="4987"/>
    <cellStyle name="Comma 2 8" xfId="4988"/>
    <cellStyle name="Comma 2 8 2" xfId="4989"/>
    <cellStyle name="Comma 2 8 2 2" xfId="4990"/>
    <cellStyle name="Comma 2 8 2 3" xfId="4991"/>
    <cellStyle name="Comma 2 8 3" xfId="4992"/>
    <cellStyle name="Comma 2 8 3 2" xfId="4993"/>
    <cellStyle name="Comma 2 8 4" xfId="4994"/>
    <cellStyle name="Comma 2 8 5" xfId="4995"/>
    <cellStyle name="Comma 2 8 6" xfId="4996"/>
    <cellStyle name="Comma 2 8 6 2" xfId="4997"/>
    <cellStyle name="Comma 2 8 6 3" xfId="4998"/>
    <cellStyle name="Comma 2 8 6 4" xfId="4999"/>
    <cellStyle name="Comma 2 80" xfId="5000"/>
    <cellStyle name="Comma 2 81" xfId="5001"/>
    <cellStyle name="Comma 2 82" xfId="5002"/>
    <cellStyle name="Comma 2 83" xfId="5003"/>
    <cellStyle name="Comma 2 84" xfId="5004"/>
    <cellStyle name="Comma 2 85" xfId="5005"/>
    <cellStyle name="Comma 2 86" xfId="5006"/>
    <cellStyle name="Comma 2 87" xfId="5007"/>
    <cellStyle name="Comma 2 88" xfId="5008"/>
    <cellStyle name="Comma 2 89" xfId="5009"/>
    <cellStyle name="Comma 2 9" xfId="5010"/>
    <cellStyle name="Comma 2 9 2" xfId="5011"/>
    <cellStyle name="Comma 2 9 2 2" xfId="5012"/>
    <cellStyle name="Comma 2 9 3" xfId="5013"/>
    <cellStyle name="Comma 2 9 4" xfId="5014"/>
    <cellStyle name="Comma 2 9 5" xfId="5015"/>
    <cellStyle name="Comma 2 9 5 2" xfId="5016"/>
    <cellStyle name="Comma 2 9 5 3" xfId="5017"/>
    <cellStyle name="Comma 2 9 5 4" xfId="5018"/>
    <cellStyle name="Comma 2 90" xfId="5019"/>
    <cellStyle name="Comma 2 91" xfId="5020"/>
    <cellStyle name="Comma 2 92" xfId="5021"/>
    <cellStyle name="Comma 2 93" xfId="5022"/>
    <cellStyle name="Comma 2 94" xfId="5023"/>
    <cellStyle name="Comma 2 95" xfId="5024"/>
    <cellStyle name="Comma 2 96" xfId="5025"/>
    <cellStyle name="Comma 2 97" xfId="5026"/>
    <cellStyle name="Comma 2 98" xfId="5027"/>
    <cellStyle name="Comma 2 99" xfId="5028"/>
    <cellStyle name="Comma 20" xfId="5029"/>
    <cellStyle name="Comma 20 10" xfId="5030"/>
    <cellStyle name="Comma 20 11" xfId="5031"/>
    <cellStyle name="Comma 20 12" xfId="5032"/>
    <cellStyle name="Comma 20 2" xfId="5033"/>
    <cellStyle name="Comma 20 2 2" xfId="5034"/>
    <cellStyle name="Comma 20 2 3" xfId="5035"/>
    <cellStyle name="Comma 20 2 4" xfId="5036"/>
    <cellStyle name="Comma 20 2 5" xfId="5037"/>
    <cellStyle name="Comma 20 2 6" xfId="5038"/>
    <cellStyle name="Comma 20 2 7" xfId="5039"/>
    <cellStyle name="Comma 20 3" xfId="5040"/>
    <cellStyle name="Comma 20 3 2" xfId="5041"/>
    <cellStyle name="Comma 20 3 3" xfId="5042"/>
    <cellStyle name="Comma 20 3 4" xfId="5043"/>
    <cellStyle name="Comma 20 3 5" xfId="5044"/>
    <cellStyle name="Comma 20 3 6" xfId="5045"/>
    <cellStyle name="Comma 20 4" xfId="5046"/>
    <cellStyle name="Comma 20 4 2" xfId="5047"/>
    <cellStyle name="Comma 20 4 3" xfId="5048"/>
    <cellStyle name="Comma 20 4 4" xfId="5049"/>
    <cellStyle name="Comma 20 4 5" xfId="5050"/>
    <cellStyle name="Comma 20 4 6" xfId="5051"/>
    <cellStyle name="Comma 20 5" xfId="5052"/>
    <cellStyle name="Comma 20 5 2" xfId="5053"/>
    <cellStyle name="Comma 20 5 3" xfId="5054"/>
    <cellStyle name="Comma 20 5 4" xfId="5055"/>
    <cellStyle name="Comma 20 5 5" xfId="5056"/>
    <cellStyle name="Comma 20 5 6" xfId="5057"/>
    <cellStyle name="Comma 20 6" xfId="5058"/>
    <cellStyle name="Comma 20 7" xfId="5059"/>
    <cellStyle name="Comma 20 8" xfId="5060"/>
    <cellStyle name="Comma 20 9" xfId="5061"/>
    <cellStyle name="Comma 21" xfId="5062"/>
    <cellStyle name="Comma 21 2" xfId="5063"/>
    <cellStyle name="Comma 21 2 2" xfId="5064"/>
    <cellStyle name="Comma 21 3" xfId="5065"/>
    <cellStyle name="Comma 22" xfId="5066"/>
    <cellStyle name="Comma 22 2" xfId="5067"/>
    <cellStyle name="Comma 22 2 2" xfId="5068"/>
    <cellStyle name="Comma 22 3" xfId="5069"/>
    <cellStyle name="Comma 23" xfId="5070"/>
    <cellStyle name="Comma 23 2" xfId="5071"/>
    <cellStyle name="Comma 24" xfId="5072"/>
    <cellStyle name="Comma 24 2" xfId="5073"/>
    <cellStyle name="Comma 25" xfId="5074"/>
    <cellStyle name="Comma 25 2" xfId="5075"/>
    <cellStyle name="Comma 26" xfId="5076"/>
    <cellStyle name="Comma 26 2" xfId="5077"/>
    <cellStyle name="Comma 26 2 2" xfId="5078"/>
    <cellStyle name="Comma 26 3" xfId="5079"/>
    <cellStyle name="Comma 26 4" xfId="5080"/>
    <cellStyle name="Comma 27" xfId="5081"/>
    <cellStyle name="Comma 27 2" xfId="5082"/>
    <cellStyle name="Comma 27 2 2" xfId="5083"/>
    <cellStyle name="Comma 27 3" xfId="5084"/>
    <cellStyle name="Comma 27 4" xfId="5085"/>
    <cellStyle name="Comma 28" xfId="5086"/>
    <cellStyle name="Comma 28 2" xfId="5087"/>
    <cellStyle name="Comma 28 2 2" xfId="5088"/>
    <cellStyle name="Comma 28 3" xfId="5089"/>
    <cellStyle name="Comma 28 4" xfId="5090"/>
    <cellStyle name="Comma 29" xfId="5091"/>
    <cellStyle name="Comma 29 2" xfId="5092"/>
    <cellStyle name="Comma 29 2 2" xfId="5093"/>
    <cellStyle name="Comma 29 3" xfId="5094"/>
    <cellStyle name="Comma 29 4" xfId="5095"/>
    <cellStyle name="Comma 3" xfId="4"/>
    <cellStyle name="Comma 3 10" xfId="5096"/>
    <cellStyle name="Comma 3 10 2" xfId="5097"/>
    <cellStyle name="Comma 3 10 3" xfId="5098"/>
    <cellStyle name="Comma 3 10 4" xfId="5099"/>
    <cellStyle name="Comma 3 11" xfId="5100"/>
    <cellStyle name="Comma 3 11 2" xfId="5101"/>
    <cellStyle name="Comma 3 12" xfId="5102"/>
    <cellStyle name="Comma 3 12 2" xfId="5103"/>
    <cellStyle name="Comma 3 13" xfId="5104"/>
    <cellStyle name="Comma 3 13 2" xfId="5105"/>
    <cellStyle name="Comma 3 14" xfId="5106"/>
    <cellStyle name="Comma 3 14 2" xfId="5107"/>
    <cellStyle name="Comma 3 15" xfId="5108"/>
    <cellStyle name="Comma 3 15 2" xfId="5109"/>
    <cellStyle name="Comma 3 16" xfId="5110"/>
    <cellStyle name="Comma 3 16 2" xfId="5111"/>
    <cellStyle name="Comma 3 17" xfId="5112"/>
    <cellStyle name="Comma 3 17 2" xfId="5113"/>
    <cellStyle name="Comma 3 18" xfId="5114"/>
    <cellStyle name="Comma 3 18 2" xfId="5115"/>
    <cellStyle name="Comma 3 19" xfId="5116"/>
    <cellStyle name="Comma 3 19 2" xfId="5117"/>
    <cellStyle name="Comma 3 2" xfId="5118"/>
    <cellStyle name="Comma 3 2 2" xfId="5119"/>
    <cellStyle name="Comma 3 2 2 2" xfId="5120"/>
    <cellStyle name="Comma 3 2 2 2 2" xfId="5121"/>
    <cellStyle name="Comma 3 2 2 3" xfId="5122"/>
    <cellStyle name="Comma 3 2 2 3 2" xfId="5123"/>
    <cellStyle name="Comma 3 2 3" xfId="5124"/>
    <cellStyle name="Comma 3 2 3 2" xfId="5125"/>
    <cellStyle name="Comma 3 2 4" xfId="5126"/>
    <cellStyle name="Comma 3 2 5" xfId="5127"/>
    <cellStyle name="Comma 3 2 5 2" xfId="5128"/>
    <cellStyle name="Comma 3 2 5 2 2" xfId="5129"/>
    <cellStyle name="Comma 3 2 5 2 2 2" xfId="5130"/>
    <cellStyle name="Comma 3 2 5 2 2 3" xfId="5131"/>
    <cellStyle name="Comma 3 2 5 2 2 4" xfId="5132"/>
    <cellStyle name="Comma 3 2 5 2 3" xfId="5133"/>
    <cellStyle name="Comma 3 2 5 2 4" xfId="5134"/>
    <cellStyle name="Comma 3 2 5 2 5" xfId="5135"/>
    <cellStyle name="Comma 3 2 5 3" xfId="5136"/>
    <cellStyle name="Comma 3 2 5 3 2" xfId="5137"/>
    <cellStyle name="Comma 3 2 5 3 3" xfId="5138"/>
    <cellStyle name="Comma 3 2 5 3 4" xfId="5139"/>
    <cellStyle name="Comma 3 2 5 4" xfId="5140"/>
    <cellStyle name="Comma 3 2 5 5" xfId="5141"/>
    <cellStyle name="Comma 3 2 5 6" xfId="5142"/>
    <cellStyle name="Comma 3 2 6" xfId="5143"/>
    <cellStyle name="Comma 3 20" xfId="5144"/>
    <cellStyle name="Comma 3 20 2" xfId="5145"/>
    <cellStyle name="Comma 3 21" xfId="5146"/>
    <cellStyle name="Comma 3 21 2" xfId="5147"/>
    <cellStyle name="Comma 3 22" xfId="5148"/>
    <cellStyle name="Comma 3 22 2" xfId="5149"/>
    <cellStyle name="Comma 3 23" xfId="5150"/>
    <cellStyle name="Comma 3 23 2" xfId="5151"/>
    <cellStyle name="Comma 3 24" xfId="5152"/>
    <cellStyle name="Comma 3 24 2" xfId="5153"/>
    <cellStyle name="Comma 3 25" xfId="5154"/>
    <cellStyle name="Comma 3 25 2" xfId="5155"/>
    <cellStyle name="Comma 3 26" xfId="5156"/>
    <cellStyle name="Comma 3 26 2" xfId="5157"/>
    <cellStyle name="Comma 3 27" xfId="5158"/>
    <cellStyle name="Comma 3 27 2" xfId="5159"/>
    <cellStyle name="Comma 3 28" xfId="5160"/>
    <cellStyle name="Comma 3 28 2" xfId="5161"/>
    <cellStyle name="Comma 3 29" xfId="5162"/>
    <cellStyle name="Comma 3 29 2" xfId="5163"/>
    <cellStyle name="Comma 3 3" xfId="5164"/>
    <cellStyle name="Comma 3 3 2" xfId="5165"/>
    <cellStyle name="Comma 3 3 3" xfId="5166"/>
    <cellStyle name="Comma 3 3 4" xfId="5167"/>
    <cellStyle name="Comma 3 30" xfId="5168"/>
    <cellStyle name="Comma 3 30 2" xfId="5169"/>
    <cellStyle name="Comma 3 31" xfId="5170"/>
    <cellStyle name="Comma 3 31 2" xfId="5171"/>
    <cellStyle name="Comma 3 32" xfId="5172"/>
    <cellStyle name="Comma 3 32 2" xfId="5173"/>
    <cellStyle name="Comma 3 33" xfId="5174"/>
    <cellStyle name="Comma 3 33 2" xfId="5175"/>
    <cellStyle name="Comma 3 34" xfId="5176"/>
    <cellStyle name="Comma 3 34 2" xfId="5177"/>
    <cellStyle name="Comma 3 35" xfId="5178"/>
    <cellStyle name="Comma 3 35 2" xfId="5179"/>
    <cellStyle name="Comma 3 36" xfId="5180"/>
    <cellStyle name="Comma 3 36 2" xfId="5181"/>
    <cellStyle name="Comma 3 37" xfId="5182"/>
    <cellStyle name="Comma 3 37 2" xfId="5183"/>
    <cellStyle name="Comma 3 38" xfId="5184"/>
    <cellStyle name="Comma 3 38 2" xfId="5185"/>
    <cellStyle name="Comma 3 39" xfId="5186"/>
    <cellStyle name="Comma 3 39 2" xfId="5187"/>
    <cellStyle name="Comma 3 4" xfId="5188"/>
    <cellStyle name="Comma 3 4 2" xfId="5189"/>
    <cellStyle name="Comma 3 4 3" xfId="5190"/>
    <cellStyle name="Comma 3 40" xfId="5191"/>
    <cellStyle name="Comma 3 40 2" xfId="5192"/>
    <cellStyle name="Comma 3 41" xfId="5193"/>
    <cellStyle name="Comma 3 41 2" xfId="5194"/>
    <cellStyle name="Comma 3 42" xfId="5195"/>
    <cellStyle name="Comma 3 42 2" xfId="5196"/>
    <cellStyle name="Comma 3 43" xfId="5197"/>
    <cellStyle name="Comma 3 43 2" xfId="5198"/>
    <cellStyle name="Comma 3 44" xfId="5199"/>
    <cellStyle name="Comma 3 44 2" xfId="5200"/>
    <cellStyle name="Comma 3 45" xfId="5201"/>
    <cellStyle name="Comma 3 45 2" xfId="5202"/>
    <cellStyle name="Comma 3 46" xfId="5203"/>
    <cellStyle name="Comma 3 46 2" xfId="5204"/>
    <cellStyle name="Comma 3 47" xfId="5205"/>
    <cellStyle name="Comma 3 47 2" xfId="5206"/>
    <cellStyle name="Comma 3 48" xfId="5207"/>
    <cellStyle name="Comma 3 48 2" xfId="5208"/>
    <cellStyle name="Comma 3 49" xfId="5209"/>
    <cellStyle name="Comma 3 49 2" xfId="5210"/>
    <cellStyle name="Comma 3 5" xfId="5211"/>
    <cellStyle name="Comma 3 5 2" xfId="5212"/>
    <cellStyle name="Comma 3 5 3" xfId="5213"/>
    <cellStyle name="Comma 3 50" xfId="5214"/>
    <cellStyle name="Comma 3 50 2" xfId="5215"/>
    <cellStyle name="Comma 3 51" xfId="5216"/>
    <cellStyle name="Comma 3 51 2" xfId="5217"/>
    <cellStyle name="Comma 3 51 2 2" xfId="5218"/>
    <cellStyle name="Comma 3 52" xfId="5219"/>
    <cellStyle name="Comma 3 52 2" xfId="5220"/>
    <cellStyle name="Comma 3 52 2 2" xfId="5221"/>
    <cellStyle name="Comma 3 52 2 2 2" xfId="5222"/>
    <cellStyle name="Comma 3 52 2 2 2 2" xfId="5223"/>
    <cellStyle name="Comma 3 52 2 2 2 3" xfId="5224"/>
    <cellStyle name="Comma 3 52 2 2 2 4" xfId="5225"/>
    <cellStyle name="Comma 3 52 2 2 3" xfId="5226"/>
    <cellStyle name="Comma 3 52 2 2 4" xfId="5227"/>
    <cellStyle name="Comma 3 52 2 2 5" xfId="5228"/>
    <cellStyle name="Comma 3 52 2 3" xfId="5229"/>
    <cellStyle name="Comma 3 52 2 4" xfId="5230"/>
    <cellStyle name="Comma 3 52 2 4 2" xfId="5231"/>
    <cellStyle name="Comma 3 52 2 4 3" xfId="5232"/>
    <cellStyle name="Comma 3 52 2 4 4" xfId="5233"/>
    <cellStyle name="Comma 3 52 2 5" xfId="5234"/>
    <cellStyle name="Comma 3 52 2 6" xfId="5235"/>
    <cellStyle name="Comma 3 52 2 7" xfId="5236"/>
    <cellStyle name="Comma 3 53" xfId="5237"/>
    <cellStyle name="Comma 3 53 2" xfId="5238"/>
    <cellStyle name="Comma 3 54" xfId="5239"/>
    <cellStyle name="Comma 3 54 2" xfId="5240"/>
    <cellStyle name="Comma 3 55" xfId="5241"/>
    <cellStyle name="Comma 3 55 2" xfId="5242"/>
    <cellStyle name="Comma 3 56" xfId="5243"/>
    <cellStyle name="Comma 3 56 2" xfId="5244"/>
    <cellStyle name="Comma 3 57" xfId="5245"/>
    <cellStyle name="Comma 3 57 2" xfId="5246"/>
    <cellStyle name="Comma 3 58" xfId="5247"/>
    <cellStyle name="Comma 3 58 2" xfId="5248"/>
    <cellStyle name="Comma 3 59" xfId="5249"/>
    <cellStyle name="Comma 3 59 2" xfId="5250"/>
    <cellStyle name="Comma 3 6" xfId="5251"/>
    <cellStyle name="Comma 3 6 2" xfId="5252"/>
    <cellStyle name="Comma 3 6 3" xfId="5253"/>
    <cellStyle name="Comma 3 60" xfId="5254"/>
    <cellStyle name="Comma 3 60 2" xfId="5255"/>
    <cellStyle name="Comma 3 61" xfId="5256"/>
    <cellStyle name="Comma 3 61 2" xfId="5257"/>
    <cellStyle name="Comma 3 62" xfId="5258"/>
    <cellStyle name="Comma 3 62 2" xfId="5259"/>
    <cellStyle name="Comma 3 63" xfId="5260"/>
    <cellStyle name="Comma 3 63 2" xfId="5261"/>
    <cellStyle name="Comma 3 64" xfId="5262"/>
    <cellStyle name="Comma 3 64 2" xfId="5263"/>
    <cellStyle name="Comma 3 65" xfId="5264"/>
    <cellStyle name="Comma 3 65 2" xfId="5265"/>
    <cellStyle name="Comma 3 66" xfId="5266"/>
    <cellStyle name="Comma 3 66 2" xfId="5267"/>
    <cellStyle name="Comma 3 67" xfId="5268"/>
    <cellStyle name="Comma 3 67 2" xfId="5269"/>
    <cellStyle name="Comma 3 68" xfId="5270"/>
    <cellStyle name="Comma 3 68 2" xfId="5271"/>
    <cellStyle name="Comma 3 69" xfId="5272"/>
    <cellStyle name="Comma 3 69 2" xfId="5273"/>
    <cellStyle name="Comma 3 7" xfId="5274"/>
    <cellStyle name="Comma 3 7 2" xfId="5275"/>
    <cellStyle name="Comma 3 7 3" xfId="5276"/>
    <cellStyle name="Comma 3 7 4" xfId="5277"/>
    <cellStyle name="Comma 3 70" xfId="5278"/>
    <cellStyle name="Comma 3 70 2" xfId="5279"/>
    <cellStyle name="Comma 3 71" xfId="5280"/>
    <cellStyle name="Comma 3 71 2" xfId="5281"/>
    <cellStyle name="Comma 3 72" xfId="5282"/>
    <cellStyle name="Comma 3 72 2" xfId="5283"/>
    <cellStyle name="Comma 3 73" xfId="5284"/>
    <cellStyle name="Comma 3 73 2" xfId="5285"/>
    <cellStyle name="Comma 3 74" xfId="5286"/>
    <cellStyle name="Comma 3 74 2" xfId="5287"/>
    <cellStyle name="Comma 3 75" xfId="5288"/>
    <cellStyle name="Comma 3 75 2" xfId="5289"/>
    <cellStyle name="Comma 3 76" xfId="5290"/>
    <cellStyle name="Comma 3 76 2" xfId="5291"/>
    <cellStyle name="Comma 3 77" xfId="5292"/>
    <cellStyle name="Comma 3 77 2" xfId="5293"/>
    <cellStyle name="Comma 3 78" xfId="5294"/>
    <cellStyle name="Comma 3 78 2" xfId="5295"/>
    <cellStyle name="Comma 3 79" xfId="5296"/>
    <cellStyle name="Comma 3 79 2" xfId="5297"/>
    <cellStyle name="Comma 3 8" xfId="5298"/>
    <cellStyle name="Comma 3 8 2" xfId="5299"/>
    <cellStyle name="Comma 3 8 3" xfId="5300"/>
    <cellStyle name="Comma 3 8 4" xfId="5301"/>
    <cellStyle name="Comma 3 80" xfId="5302"/>
    <cellStyle name="Comma 3 80 2" xfId="5303"/>
    <cellStyle name="Comma 3 81" xfId="5304"/>
    <cellStyle name="Comma 3 81 2" xfId="5305"/>
    <cellStyle name="Comma 3 82" xfId="5306"/>
    <cellStyle name="Comma 3 82 2" xfId="5307"/>
    <cellStyle name="Comma 3 83" xfId="5308"/>
    <cellStyle name="Comma 3 84" xfId="5309"/>
    <cellStyle name="Comma 3 9" xfId="5310"/>
    <cellStyle name="Comma 3 9 2" xfId="5311"/>
    <cellStyle name="Comma 3 9 2 2" xfId="5312"/>
    <cellStyle name="Comma 30" xfId="5313"/>
    <cellStyle name="Comma 30 2" xfId="5314"/>
    <cellStyle name="Comma 31" xfId="5315"/>
    <cellStyle name="Comma 31 2" xfId="5316"/>
    <cellStyle name="Comma 31 2 2" xfId="5317"/>
    <cellStyle name="Comma 31 3" xfId="5318"/>
    <cellStyle name="Comma 32" xfId="5319"/>
    <cellStyle name="Comma 32 2" xfId="5320"/>
    <cellStyle name="Comma 33" xfId="5321"/>
    <cellStyle name="Comma 33 2" xfId="5322"/>
    <cellStyle name="Comma 34" xfId="5323"/>
    <cellStyle name="Comma 34 10" xfId="5324"/>
    <cellStyle name="Comma 34 2" xfId="5325"/>
    <cellStyle name="Comma 34 2 2" xfId="5326"/>
    <cellStyle name="Comma 34 2 2 2" xfId="5327"/>
    <cellStyle name="Comma 34 2 2 2 2" xfId="5328"/>
    <cellStyle name="Comma 34 2 2 2 2 2" xfId="5329"/>
    <cellStyle name="Comma 34 2 2 2 2 3" xfId="5330"/>
    <cellStyle name="Comma 34 2 2 2 2 4" xfId="5331"/>
    <cellStyle name="Comma 34 2 2 2 3" xfId="5332"/>
    <cellStyle name="Comma 34 2 2 2 4" xfId="5333"/>
    <cellStyle name="Comma 34 2 2 2 5" xfId="5334"/>
    <cellStyle name="Comma 34 2 2 3" xfId="5335"/>
    <cellStyle name="Comma 34 2 2 4" xfId="5336"/>
    <cellStyle name="Comma 34 2 2 4 2" xfId="5337"/>
    <cellStyle name="Comma 34 2 2 4 3" xfId="5338"/>
    <cellStyle name="Comma 34 2 2 4 4" xfId="5339"/>
    <cellStyle name="Comma 34 2 2 5" xfId="5340"/>
    <cellStyle name="Comma 34 2 2 6" xfId="5341"/>
    <cellStyle name="Comma 34 2 2 7" xfId="5342"/>
    <cellStyle name="Comma 34 2 3" xfId="5343"/>
    <cellStyle name="Comma 34 2 3 2" xfId="5344"/>
    <cellStyle name="Comma 34 2 3 2 2" xfId="5345"/>
    <cellStyle name="Comma 34 2 3 2 2 2" xfId="5346"/>
    <cellStyle name="Comma 34 2 3 2 2 3" xfId="5347"/>
    <cellStyle name="Comma 34 2 3 2 2 4" xfId="5348"/>
    <cellStyle name="Comma 34 2 3 2 3" xfId="5349"/>
    <cellStyle name="Comma 34 2 3 2 4" xfId="5350"/>
    <cellStyle name="Comma 34 2 3 2 5" xfId="5351"/>
    <cellStyle name="Comma 34 2 3 3" xfId="5352"/>
    <cellStyle name="Comma 34 2 3 3 2" xfId="5353"/>
    <cellStyle name="Comma 34 2 3 3 3" xfId="5354"/>
    <cellStyle name="Comma 34 2 3 3 4" xfId="5355"/>
    <cellStyle name="Comma 34 2 3 4" xfId="5356"/>
    <cellStyle name="Comma 34 2 3 5" xfId="5357"/>
    <cellStyle name="Comma 34 2 3 6" xfId="5358"/>
    <cellStyle name="Comma 34 2 4" xfId="5359"/>
    <cellStyle name="Comma 34 2 4 2" xfId="5360"/>
    <cellStyle name="Comma 34 2 4 2 2" xfId="5361"/>
    <cellStyle name="Comma 34 2 4 2 3" xfId="5362"/>
    <cellStyle name="Comma 34 2 4 2 4" xfId="5363"/>
    <cellStyle name="Comma 34 2 4 3" xfId="5364"/>
    <cellStyle name="Comma 34 2 4 4" xfId="5365"/>
    <cellStyle name="Comma 34 2 4 5" xfId="5366"/>
    <cellStyle name="Comma 34 2 5" xfId="5367"/>
    <cellStyle name="Comma 34 2 6" xfId="5368"/>
    <cellStyle name="Comma 34 2 6 2" xfId="5369"/>
    <cellStyle name="Comma 34 2 6 3" xfId="5370"/>
    <cellStyle name="Comma 34 2 6 4" xfId="5371"/>
    <cellStyle name="Comma 34 2 7" xfId="5372"/>
    <cellStyle name="Comma 34 2 8" xfId="5373"/>
    <cellStyle name="Comma 34 2 9" xfId="5374"/>
    <cellStyle name="Comma 34 3" xfId="5375"/>
    <cellStyle name="Comma 34 3 2" xfId="5376"/>
    <cellStyle name="Comma 34 3 2 2" xfId="5377"/>
    <cellStyle name="Comma 34 3 2 2 2" xfId="5378"/>
    <cellStyle name="Comma 34 3 2 2 3" xfId="5379"/>
    <cellStyle name="Comma 34 3 2 2 4" xfId="5380"/>
    <cellStyle name="Comma 34 3 2 3" xfId="5381"/>
    <cellStyle name="Comma 34 3 2 4" xfId="5382"/>
    <cellStyle name="Comma 34 3 2 5" xfId="5383"/>
    <cellStyle name="Comma 34 3 3" xfId="5384"/>
    <cellStyle name="Comma 34 3 4" xfId="5385"/>
    <cellStyle name="Comma 34 3 4 2" xfId="5386"/>
    <cellStyle name="Comma 34 3 4 3" xfId="5387"/>
    <cellStyle name="Comma 34 3 4 4" xfId="5388"/>
    <cellStyle name="Comma 34 3 5" xfId="5389"/>
    <cellStyle name="Comma 34 3 6" xfId="5390"/>
    <cellStyle name="Comma 34 3 7" xfId="5391"/>
    <cellStyle name="Comma 34 4" xfId="5392"/>
    <cellStyle name="Comma 34 4 2" xfId="5393"/>
    <cellStyle name="Comma 34 4 2 2" xfId="5394"/>
    <cellStyle name="Comma 34 4 2 2 2" xfId="5395"/>
    <cellStyle name="Comma 34 4 2 2 3" xfId="5396"/>
    <cellStyle name="Comma 34 4 2 2 4" xfId="5397"/>
    <cellStyle name="Comma 34 4 2 3" xfId="5398"/>
    <cellStyle name="Comma 34 4 2 4" xfId="5399"/>
    <cellStyle name="Comma 34 4 2 5" xfId="5400"/>
    <cellStyle name="Comma 34 4 3" xfId="5401"/>
    <cellStyle name="Comma 34 4 3 2" xfId="5402"/>
    <cellStyle name="Comma 34 4 3 3" xfId="5403"/>
    <cellStyle name="Comma 34 4 3 4" xfId="5404"/>
    <cellStyle name="Comma 34 4 4" xfId="5405"/>
    <cellStyle name="Comma 34 4 5" xfId="5406"/>
    <cellStyle name="Comma 34 4 6" xfId="5407"/>
    <cellStyle name="Comma 34 5" xfId="5408"/>
    <cellStyle name="Comma 34 6" xfId="5409"/>
    <cellStyle name="Comma 34 6 2" xfId="5410"/>
    <cellStyle name="Comma 34 6 2 2" xfId="5411"/>
    <cellStyle name="Comma 34 6 2 3" xfId="5412"/>
    <cellStyle name="Comma 34 6 2 4" xfId="5413"/>
    <cellStyle name="Comma 34 6 3" xfId="5414"/>
    <cellStyle name="Comma 34 6 4" xfId="5415"/>
    <cellStyle name="Comma 34 6 5" xfId="5416"/>
    <cellStyle name="Comma 34 7" xfId="5417"/>
    <cellStyle name="Comma 34 7 2" xfId="5418"/>
    <cellStyle name="Comma 34 7 3" xfId="5419"/>
    <cellStyle name="Comma 34 7 4" xfId="5420"/>
    <cellStyle name="Comma 34 8" xfId="5421"/>
    <cellStyle name="Comma 34 9" xfId="5422"/>
    <cellStyle name="Comma 35" xfId="5423"/>
    <cellStyle name="Comma 35 2" xfId="5424"/>
    <cellStyle name="Comma 35 2 2" xfId="5425"/>
    <cellStyle name="Comma 35 2 2 2" xfId="5426"/>
    <cellStyle name="Comma 35 2 2 3" xfId="5427"/>
    <cellStyle name="Comma 35 2 2 3 2" xfId="5428"/>
    <cellStyle name="Comma 35 2 2 3 3" xfId="5429"/>
    <cellStyle name="Comma 35 2 2 3 4" xfId="5430"/>
    <cellStyle name="Comma 35 2 2 4" xfId="5431"/>
    <cellStyle name="Comma 35 2 2 5" xfId="5432"/>
    <cellStyle name="Comma 35 2 2 6" xfId="5433"/>
    <cellStyle name="Comma 35 2 3" xfId="5434"/>
    <cellStyle name="Comma 35 2 4" xfId="5435"/>
    <cellStyle name="Comma 35 2 4 2" xfId="5436"/>
    <cellStyle name="Comma 35 2 4 3" xfId="5437"/>
    <cellStyle name="Comma 35 2 4 4" xfId="5438"/>
    <cellStyle name="Comma 35 2 5" xfId="5439"/>
    <cellStyle name="Comma 35 2 6" xfId="5440"/>
    <cellStyle name="Comma 35 2 7" xfId="5441"/>
    <cellStyle name="Comma 35 3" xfId="5442"/>
    <cellStyle name="Comma 35 4" xfId="5443"/>
    <cellStyle name="Comma 35 4 2" xfId="5444"/>
    <cellStyle name="Comma 35 4 2 2" xfId="5445"/>
    <cellStyle name="Comma 35 4 2 3" xfId="5446"/>
    <cellStyle name="Comma 35 4 2 4" xfId="5447"/>
    <cellStyle name="Comma 35 4 3" xfId="5448"/>
    <cellStyle name="Comma 35 4 4" xfId="5449"/>
    <cellStyle name="Comma 35 4 5" xfId="5450"/>
    <cellStyle name="Comma 35 5" xfId="5451"/>
    <cellStyle name="Comma 35 5 2" xfId="5452"/>
    <cellStyle name="Comma 35 5 3" xfId="5453"/>
    <cellStyle name="Comma 35 5 4" xfId="5454"/>
    <cellStyle name="Comma 35 6" xfId="5455"/>
    <cellStyle name="Comma 35 7" xfId="5456"/>
    <cellStyle name="Comma 35 8" xfId="5457"/>
    <cellStyle name="Comma 36" xfId="5458"/>
    <cellStyle name="Comma 36 2" xfId="5459"/>
    <cellStyle name="Comma 36 2 2" xfId="5460"/>
    <cellStyle name="Comma 36 3" xfId="5461"/>
    <cellStyle name="Comma 37" xfId="5462"/>
    <cellStyle name="Comma 37 2" xfId="5463"/>
    <cellStyle name="Comma 37 2 2" xfId="5464"/>
    <cellStyle name="Comma 37 3" xfId="5465"/>
    <cellStyle name="Comma 38" xfId="5466"/>
    <cellStyle name="Comma 38 2" xfId="5467"/>
    <cellStyle name="Comma 38 2 2" xfId="5468"/>
    <cellStyle name="Comma 38 3" xfId="5469"/>
    <cellStyle name="Comma 39" xfId="5470"/>
    <cellStyle name="Comma 39 2" xfId="5471"/>
    <cellStyle name="Comma 39 2 2" xfId="5472"/>
    <cellStyle name="Comma 39 3" xfId="5473"/>
    <cellStyle name="Comma 4" xfId="11"/>
    <cellStyle name="Comma 4 2" xfId="5474"/>
    <cellStyle name="Comma 4 2 2" xfId="5475"/>
    <cellStyle name="Comma 4 2 2 2" xfId="5476"/>
    <cellStyle name="Comma 4 3" xfId="5477"/>
    <cellStyle name="Comma 4 3 2" xfId="5478"/>
    <cellStyle name="Comma 4 4" xfId="5479"/>
    <cellStyle name="Comma 40" xfId="5480"/>
    <cellStyle name="Comma 40 2" xfId="5481"/>
    <cellStyle name="Comma 40 2 2" xfId="5482"/>
    <cellStyle name="Comma 40 3" xfId="5483"/>
    <cellStyle name="Comma 41" xfId="5484"/>
    <cellStyle name="Comma 41 2" xfId="5485"/>
    <cellStyle name="Comma 41 2 2" xfId="5486"/>
    <cellStyle name="Comma 41 3" xfId="5487"/>
    <cellStyle name="Comma 42" xfId="5488"/>
    <cellStyle name="Comma 42 2" xfId="5489"/>
    <cellStyle name="Comma 42 2 2" xfId="5490"/>
    <cellStyle name="Comma 42 3" xfId="5491"/>
    <cellStyle name="Comma 43" xfId="5492"/>
    <cellStyle name="Comma 43 2" xfId="5493"/>
    <cellStyle name="Comma 43 2 2" xfId="5494"/>
    <cellStyle name="Comma 43 3" xfId="5495"/>
    <cellStyle name="Comma 44" xfId="5496"/>
    <cellStyle name="Comma 44 2" xfId="5497"/>
    <cellStyle name="Comma 44 2 2" xfId="5498"/>
    <cellStyle name="Comma 44 3" xfId="5499"/>
    <cellStyle name="Comma 45" xfId="5500"/>
    <cellStyle name="Comma 45 2" xfId="5501"/>
    <cellStyle name="Comma 45 2 2" xfId="5502"/>
    <cellStyle name="Comma 45 3" xfId="5503"/>
    <cellStyle name="Comma 46" xfId="5504"/>
    <cellStyle name="Comma 46 2" xfId="5505"/>
    <cellStyle name="Comma 46 2 2" xfId="5506"/>
    <cellStyle name="Comma 46 3" xfId="5507"/>
    <cellStyle name="Comma 47" xfId="5508"/>
    <cellStyle name="Comma 47 2" xfId="5509"/>
    <cellStyle name="Comma 47 2 2" xfId="5510"/>
    <cellStyle name="Comma 47 3" xfId="5511"/>
    <cellStyle name="Comma 48" xfId="5512"/>
    <cellStyle name="Comma 48 2" xfId="5513"/>
    <cellStyle name="Comma 48 2 2" xfId="5514"/>
    <cellStyle name="Comma 48 3" xfId="5515"/>
    <cellStyle name="Comma 49" xfId="5516"/>
    <cellStyle name="Comma 49 10" xfId="5517"/>
    <cellStyle name="Comma 49 11" xfId="5518"/>
    <cellStyle name="Comma 49 12" xfId="5519"/>
    <cellStyle name="Comma 49 2" xfId="5520"/>
    <cellStyle name="Comma 49 2 10" xfId="5521"/>
    <cellStyle name="Comma 49 2 2" xfId="5522"/>
    <cellStyle name="Comma 49 2 2 2" xfId="5523"/>
    <cellStyle name="Comma 49 2 2 2 2" xfId="5524"/>
    <cellStyle name="Comma 49 2 2 2 2 2" xfId="5525"/>
    <cellStyle name="Comma 49 2 2 2 2 2 2" xfId="5526"/>
    <cellStyle name="Comma 49 2 2 2 2 2 3" xfId="5527"/>
    <cellStyle name="Comma 49 2 2 2 2 2 4" xfId="5528"/>
    <cellStyle name="Comma 49 2 2 2 2 3" xfId="5529"/>
    <cellStyle name="Comma 49 2 2 2 2 4" xfId="5530"/>
    <cellStyle name="Comma 49 2 2 2 2 5" xfId="5531"/>
    <cellStyle name="Comma 49 2 2 2 3" xfId="5532"/>
    <cellStyle name="Comma 49 2 2 2 3 2" xfId="5533"/>
    <cellStyle name="Comma 49 2 2 2 3 3" xfId="5534"/>
    <cellStyle name="Comma 49 2 2 2 3 4" xfId="5535"/>
    <cellStyle name="Comma 49 2 2 2 4" xfId="5536"/>
    <cellStyle name="Comma 49 2 2 2 5" xfId="5537"/>
    <cellStyle name="Comma 49 2 2 2 6" xfId="5538"/>
    <cellStyle name="Comma 49 2 2 3" xfId="5539"/>
    <cellStyle name="Comma 49 2 2 3 2" xfId="5540"/>
    <cellStyle name="Comma 49 2 2 3 2 2" xfId="5541"/>
    <cellStyle name="Comma 49 2 2 3 2 2 2" xfId="5542"/>
    <cellStyle name="Comma 49 2 2 3 2 2 3" xfId="5543"/>
    <cellStyle name="Comma 49 2 2 3 2 2 4" xfId="5544"/>
    <cellStyle name="Comma 49 2 2 3 2 3" xfId="5545"/>
    <cellStyle name="Comma 49 2 2 3 2 4" xfId="5546"/>
    <cellStyle name="Comma 49 2 2 3 2 5" xfId="5547"/>
    <cellStyle name="Comma 49 2 2 3 3" xfId="5548"/>
    <cellStyle name="Comma 49 2 2 3 3 2" xfId="5549"/>
    <cellStyle name="Comma 49 2 2 3 3 3" xfId="5550"/>
    <cellStyle name="Comma 49 2 2 3 3 4" xfId="5551"/>
    <cellStyle name="Comma 49 2 2 3 4" xfId="5552"/>
    <cellStyle name="Comma 49 2 2 3 5" xfId="5553"/>
    <cellStyle name="Comma 49 2 2 3 6" xfId="5554"/>
    <cellStyle name="Comma 49 2 2 4" xfId="5555"/>
    <cellStyle name="Comma 49 2 2 4 2" xfId="5556"/>
    <cellStyle name="Comma 49 2 2 4 2 2" xfId="5557"/>
    <cellStyle name="Comma 49 2 2 4 2 3" xfId="5558"/>
    <cellStyle name="Comma 49 2 2 4 2 4" xfId="5559"/>
    <cellStyle name="Comma 49 2 2 4 3" xfId="5560"/>
    <cellStyle name="Comma 49 2 2 4 4" xfId="5561"/>
    <cellStyle name="Comma 49 2 2 4 5" xfId="5562"/>
    <cellStyle name="Comma 49 2 2 5" xfId="5563"/>
    <cellStyle name="Comma 49 2 2 5 2" xfId="5564"/>
    <cellStyle name="Comma 49 2 2 5 3" xfId="5565"/>
    <cellStyle name="Comma 49 2 2 5 4" xfId="5566"/>
    <cellStyle name="Comma 49 2 2 6" xfId="5567"/>
    <cellStyle name="Comma 49 2 2 7" xfId="5568"/>
    <cellStyle name="Comma 49 2 2 8" xfId="5569"/>
    <cellStyle name="Comma 49 2 3" xfId="5570"/>
    <cellStyle name="Comma 49 2 3 2" xfId="5571"/>
    <cellStyle name="Comma 49 2 3 2 2" xfId="5572"/>
    <cellStyle name="Comma 49 2 3 2 2 2" xfId="5573"/>
    <cellStyle name="Comma 49 2 3 2 2 2 2" xfId="5574"/>
    <cellStyle name="Comma 49 2 3 2 2 2 3" xfId="5575"/>
    <cellStyle name="Comma 49 2 3 2 2 2 4" xfId="5576"/>
    <cellStyle name="Comma 49 2 3 2 2 3" xfId="5577"/>
    <cellStyle name="Comma 49 2 3 2 2 4" xfId="5578"/>
    <cellStyle name="Comma 49 2 3 2 2 5" xfId="5579"/>
    <cellStyle name="Comma 49 2 3 2 3" xfId="5580"/>
    <cellStyle name="Comma 49 2 3 2 3 2" xfId="5581"/>
    <cellStyle name="Comma 49 2 3 2 3 3" xfId="5582"/>
    <cellStyle name="Comma 49 2 3 2 3 4" xfId="5583"/>
    <cellStyle name="Comma 49 2 3 2 4" xfId="5584"/>
    <cellStyle name="Comma 49 2 3 2 5" xfId="5585"/>
    <cellStyle name="Comma 49 2 3 2 6" xfId="5586"/>
    <cellStyle name="Comma 49 2 3 3" xfId="5587"/>
    <cellStyle name="Comma 49 2 3 3 2" xfId="5588"/>
    <cellStyle name="Comma 49 2 3 3 2 2" xfId="5589"/>
    <cellStyle name="Comma 49 2 3 3 2 2 2" xfId="5590"/>
    <cellStyle name="Comma 49 2 3 3 2 2 3" xfId="5591"/>
    <cellStyle name="Comma 49 2 3 3 2 2 4" xfId="5592"/>
    <cellStyle name="Comma 49 2 3 3 2 3" xfId="5593"/>
    <cellStyle name="Comma 49 2 3 3 2 4" xfId="5594"/>
    <cellStyle name="Comma 49 2 3 3 2 5" xfId="5595"/>
    <cellStyle name="Comma 49 2 3 3 3" xfId="5596"/>
    <cellStyle name="Comma 49 2 3 3 3 2" xfId="5597"/>
    <cellStyle name="Comma 49 2 3 3 3 3" xfId="5598"/>
    <cellStyle name="Comma 49 2 3 3 3 4" xfId="5599"/>
    <cellStyle name="Comma 49 2 3 3 4" xfId="5600"/>
    <cellStyle name="Comma 49 2 3 3 5" xfId="5601"/>
    <cellStyle name="Comma 49 2 3 3 6" xfId="5602"/>
    <cellStyle name="Comma 49 2 3 4" xfId="5603"/>
    <cellStyle name="Comma 49 2 3 4 2" xfId="5604"/>
    <cellStyle name="Comma 49 2 3 4 2 2" xfId="5605"/>
    <cellStyle name="Comma 49 2 3 4 2 3" xfId="5606"/>
    <cellStyle name="Comma 49 2 3 4 2 4" xfId="5607"/>
    <cellStyle name="Comma 49 2 3 4 3" xfId="5608"/>
    <cellStyle name="Comma 49 2 3 4 4" xfId="5609"/>
    <cellStyle name="Comma 49 2 3 4 5" xfId="5610"/>
    <cellStyle name="Comma 49 2 3 5" xfId="5611"/>
    <cellStyle name="Comma 49 2 3 5 2" xfId="5612"/>
    <cellStyle name="Comma 49 2 3 5 3" xfId="5613"/>
    <cellStyle name="Comma 49 2 3 5 4" xfId="5614"/>
    <cellStyle name="Comma 49 2 3 6" xfId="5615"/>
    <cellStyle name="Comma 49 2 3 7" xfId="5616"/>
    <cellStyle name="Comma 49 2 3 8" xfId="5617"/>
    <cellStyle name="Comma 49 2 4" xfId="5618"/>
    <cellStyle name="Comma 49 2 4 2" xfId="5619"/>
    <cellStyle name="Comma 49 2 4 2 2" xfId="5620"/>
    <cellStyle name="Comma 49 2 4 2 2 2" xfId="5621"/>
    <cellStyle name="Comma 49 2 4 2 2 3" xfId="5622"/>
    <cellStyle name="Comma 49 2 4 2 2 4" xfId="5623"/>
    <cellStyle name="Comma 49 2 4 2 3" xfId="5624"/>
    <cellStyle name="Comma 49 2 4 2 4" xfId="5625"/>
    <cellStyle name="Comma 49 2 4 2 5" xfId="5626"/>
    <cellStyle name="Comma 49 2 4 3" xfId="5627"/>
    <cellStyle name="Comma 49 2 4 3 2" xfId="5628"/>
    <cellStyle name="Comma 49 2 4 3 3" xfId="5629"/>
    <cellStyle name="Comma 49 2 4 3 4" xfId="5630"/>
    <cellStyle name="Comma 49 2 4 4" xfId="5631"/>
    <cellStyle name="Comma 49 2 4 5" xfId="5632"/>
    <cellStyle name="Comma 49 2 4 6" xfId="5633"/>
    <cellStyle name="Comma 49 2 5" xfId="5634"/>
    <cellStyle name="Comma 49 2 5 2" xfId="5635"/>
    <cellStyle name="Comma 49 2 5 2 2" xfId="5636"/>
    <cellStyle name="Comma 49 2 5 2 2 2" xfId="5637"/>
    <cellStyle name="Comma 49 2 5 2 2 3" xfId="5638"/>
    <cellStyle name="Comma 49 2 5 2 2 4" xfId="5639"/>
    <cellStyle name="Comma 49 2 5 2 3" xfId="5640"/>
    <cellStyle name="Comma 49 2 5 2 4" xfId="5641"/>
    <cellStyle name="Comma 49 2 5 2 5" xfId="5642"/>
    <cellStyle name="Comma 49 2 5 3" xfId="5643"/>
    <cellStyle name="Comma 49 2 5 3 2" xfId="5644"/>
    <cellStyle name="Comma 49 2 5 3 3" xfId="5645"/>
    <cellStyle name="Comma 49 2 5 3 4" xfId="5646"/>
    <cellStyle name="Comma 49 2 5 4" xfId="5647"/>
    <cellStyle name="Comma 49 2 5 5" xfId="5648"/>
    <cellStyle name="Comma 49 2 5 6" xfId="5649"/>
    <cellStyle name="Comma 49 2 6" xfId="5650"/>
    <cellStyle name="Comma 49 2 6 2" xfId="5651"/>
    <cellStyle name="Comma 49 2 6 2 2" xfId="5652"/>
    <cellStyle name="Comma 49 2 6 2 3" xfId="5653"/>
    <cellStyle name="Comma 49 2 6 2 4" xfId="5654"/>
    <cellStyle name="Comma 49 2 6 3" xfId="5655"/>
    <cellStyle name="Comma 49 2 6 4" xfId="5656"/>
    <cellStyle name="Comma 49 2 6 5" xfId="5657"/>
    <cellStyle name="Comma 49 2 7" xfId="5658"/>
    <cellStyle name="Comma 49 2 7 2" xfId="5659"/>
    <cellStyle name="Comma 49 2 7 3" xfId="5660"/>
    <cellStyle name="Comma 49 2 7 4" xfId="5661"/>
    <cellStyle name="Comma 49 2 8" xfId="5662"/>
    <cellStyle name="Comma 49 2 9" xfId="5663"/>
    <cellStyle name="Comma 49 3" xfId="5664"/>
    <cellStyle name="Comma 49 3 10" xfId="5665"/>
    <cellStyle name="Comma 49 3 2" xfId="5666"/>
    <cellStyle name="Comma 49 3 2 2" xfId="5667"/>
    <cellStyle name="Comma 49 3 2 2 2" xfId="5668"/>
    <cellStyle name="Comma 49 3 2 2 2 2" xfId="5669"/>
    <cellStyle name="Comma 49 3 2 2 2 2 2" xfId="5670"/>
    <cellStyle name="Comma 49 3 2 2 2 2 3" xfId="5671"/>
    <cellStyle name="Comma 49 3 2 2 2 2 4" xfId="5672"/>
    <cellStyle name="Comma 49 3 2 2 2 3" xfId="5673"/>
    <cellStyle name="Comma 49 3 2 2 2 4" xfId="5674"/>
    <cellStyle name="Comma 49 3 2 2 2 5" xfId="5675"/>
    <cellStyle name="Comma 49 3 2 2 3" xfId="5676"/>
    <cellStyle name="Comma 49 3 2 2 3 2" xfId="5677"/>
    <cellStyle name="Comma 49 3 2 2 3 3" xfId="5678"/>
    <cellStyle name="Comma 49 3 2 2 3 4" xfId="5679"/>
    <cellStyle name="Comma 49 3 2 2 4" xfId="5680"/>
    <cellStyle name="Comma 49 3 2 2 5" xfId="5681"/>
    <cellStyle name="Comma 49 3 2 2 6" xfId="5682"/>
    <cellStyle name="Comma 49 3 2 3" xfId="5683"/>
    <cellStyle name="Comma 49 3 2 3 2" xfId="5684"/>
    <cellStyle name="Comma 49 3 2 3 2 2" xfId="5685"/>
    <cellStyle name="Comma 49 3 2 3 2 2 2" xfId="5686"/>
    <cellStyle name="Comma 49 3 2 3 2 2 3" xfId="5687"/>
    <cellStyle name="Comma 49 3 2 3 2 2 4" xfId="5688"/>
    <cellStyle name="Comma 49 3 2 3 2 3" xfId="5689"/>
    <cellStyle name="Comma 49 3 2 3 2 4" xfId="5690"/>
    <cellStyle name="Comma 49 3 2 3 2 5" xfId="5691"/>
    <cellStyle name="Comma 49 3 2 3 3" xfId="5692"/>
    <cellStyle name="Comma 49 3 2 3 3 2" xfId="5693"/>
    <cellStyle name="Comma 49 3 2 3 3 3" xfId="5694"/>
    <cellStyle name="Comma 49 3 2 3 3 4" xfId="5695"/>
    <cellStyle name="Comma 49 3 2 3 4" xfId="5696"/>
    <cellStyle name="Comma 49 3 2 3 5" xfId="5697"/>
    <cellStyle name="Comma 49 3 2 3 6" xfId="5698"/>
    <cellStyle name="Comma 49 3 2 4" xfId="5699"/>
    <cellStyle name="Comma 49 3 2 4 2" xfId="5700"/>
    <cellStyle name="Comma 49 3 2 4 2 2" xfId="5701"/>
    <cellStyle name="Comma 49 3 2 4 2 3" xfId="5702"/>
    <cellStyle name="Comma 49 3 2 4 2 4" xfId="5703"/>
    <cellStyle name="Comma 49 3 2 4 3" xfId="5704"/>
    <cellStyle name="Comma 49 3 2 4 4" xfId="5705"/>
    <cellStyle name="Comma 49 3 2 4 5" xfId="5706"/>
    <cellStyle name="Comma 49 3 2 5" xfId="5707"/>
    <cellStyle name="Comma 49 3 2 5 2" xfId="5708"/>
    <cellStyle name="Comma 49 3 2 5 3" xfId="5709"/>
    <cellStyle name="Comma 49 3 2 5 4" xfId="5710"/>
    <cellStyle name="Comma 49 3 2 6" xfId="5711"/>
    <cellStyle name="Comma 49 3 2 7" xfId="5712"/>
    <cellStyle name="Comma 49 3 2 8" xfId="5713"/>
    <cellStyle name="Comma 49 3 3" xfId="5714"/>
    <cellStyle name="Comma 49 3 3 2" xfId="5715"/>
    <cellStyle name="Comma 49 3 3 2 2" xfId="5716"/>
    <cellStyle name="Comma 49 3 3 2 2 2" xfId="5717"/>
    <cellStyle name="Comma 49 3 3 2 2 2 2" xfId="5718"/>
    <cellStyle name="Comma 49 3 3 2 2 2 3" xfId="5719"/>
    <cellStyle name="Comma 49 3 3 2 2 2 4" xfId="5720"/>
    <cellStyle name="Comma 49 3 3 2 2 3" xfId="5721"/>
    <cellStyle name="Comma 49 3 3 2 2 4" xfId="5722"/>
    <cellStyle name="Comma 49 3 3 2 2 5" xfId="5723"/>
    <cellStyle name="Comma 49 3 3 2 3" xfId="5724"/>
    <cellStyle name="Comma 49 3 3 2 3 2" xfId="5725"/>
    <cellStyle name="Comma 49 3 3 2 3 3" xfId="5726"/>
    <cellStyle name="Comma 49 3 3 2 3 4" xfId="5727"/>
    <cellStyle name="Comma 49 3 3 2 4" xfId="5728"/>
    <cellStyle name="Comma 49 3 3 2 5" xfId="5729"/>
    <cellStyle name="Comma 49 3 3 2 6" xfId="5730"/>
    <cellStyle name="Comma 49 3 3 3" xfId="5731"/>
    <cellStyle name="Comma 49 3 3 3 2" xfId="5732"/>
    <cellStyle name="Comma 49 3 3 3 2 2" xfId="5733"/>
    <cellStyle name="Comma 49 3 3 3 2 2 2" xfId="5734"/>
    <cellStyle name="Comma 49 3 3 3 2 2 3" xfId="5735"/>
    <cellStyle name="Comma 49 3 3 3 2 2 4" xfId="5736"/>
    <cellStyle name="Comma 49 3 3 3 2 3" xfId="5737"/>
    <cellStyle name="Comma 49 3 3 3 2 4" xfId="5738"/>
    <cellStyle name="Comma 49 3 3 3 2 5" xfId="5739"/>
    <cellStyle name="Comma 49 3 3 3 3" xfId="5740"/>
    <cellStyle name="Comma 49 3 3 3 3 2" xfId="5741"/>
    <cellStyle name="Comma 49 3 3 3 3 3" xfId="5742"/>
    <cellStyle name="Comma 49 3 3 3 3 4" xfId="5743"/>
    <cellStyle name="Comma 49 3 3 3 4" xfId="5744"/>
    <cellStyle name="Comma 49 3 3 3 5" xfId="5745"/>
    <cellStyle name="Comma 49 3 3 3 6" xfId="5746"/>
    <cellStyle name="Comma 49 3 3 4" xfId="5747"/>
    <cellStyle name="Comma 49 3 3 4 2" xfId="5748"/>
    <cellStyle name="Comma 49 3 3 4 2 2" xfId="5749"/>
    <cellStyle name="Comma 49 3 3 4 2 3" xfId="5750"/>
    <cellStyle name="Comma 49 3 3 4 2 4" xfId="5751"/>
    <cellStyle name="Comma 49 3 3 4 3" xfId="5752"/>
    <cellStyle name="Comma 49 3 3 4 4" xfId="5753"/>
    <cellStyle name="Comma 49 3 3 4 5" xfId="5754"/>
    <cellStyle name="Comma 49 3 3 5" xfId="5755"/>
    <cellStyle name="Comma 49 3 3 5 2" xfId="5756"/>
    <cellStyle name="Comma 49 3 3 5 3" xfId="5757"/>
    <cellStyle name="Comma 49 3 3 5 4" xfId="5758"/>
    <cellStyle name="Comma 49 3 3 6" xfId="5759"/>
    <cellStyle name="Comma 49 3 3 7" xfId="5760"/>
    <cellStyle name="Comma 49 3 3 8" xfId="5761"/>
    <cellStyle name="Comma 49 3 4" xfId="5762"/>
    <cellStyle name="Comma 49 3 4 2" xfId="5763"/>
    <cellStyle name="Comma 49 3 4 2 2" xfId="5764"/>
    <cellStyle name="Comma 49 3 4 2 2 2" xfId="5765"/>
    <cellStyle name="Comma 49 3 4 2 2 3" xfId="5766"/>
    <cellStyle name="Comma 49 3 4 2 2 4" xfId="5767"/>
    <cellStyle name="Comma 49 3 4 2 3" xfId="5768"/>
    <cellStyle name="Comma 49 3 4 2 4" xfId="5769"/>
    <cellStyle name="Comma 49 3 4 2 5" xfId="5770"/>
    <cellStyle name="Comma 49 3 4 3" xfId="5771"/>
    <cellStyle name="Comma 49 3 4 3 2" xfId="5772"/>
    <cellStyle name="Comma 49 3 4 3 3" xfId="5773"/>
    <cellStyle name="Comma 49 3 4 3 4" xfId="5774"/>
    <cellStyle name="Comma 49 3 4 4" xfId="5775"/>
    <cellStyle name="Comma 49 3 4 5" xfId="5776"/>
    <cellStyle name="Comma 49 3 4 6" xfId="5777"/>
    <cellStyle name="Comma 49 3 5" xfId="5778"/>
    <cellStyle name="Comma 49 3 5 2" xfId="5779"/>
    <cellStyle name="Comma 49 3 5 2 2" xfId="5780"/>
    <cellStyle name="Comma 49 3 5 2 2 2" xfId="5781"/>
    <cellStyle name="Comma 49 3 5 2 2 3" xfId="5782"/>
    <cellStyle name="Comma 49 3 5 2 2 4" xfId="5783"/>
    <cellStyle name="Comma 49 3 5 2 3" xfId="5784"/>
    <cellStyle name="Comma 49 3 5 2 4" xfId="5785"/>
    <cellStyle name="Comma 49 3 5 2 5" xfId="5786"/>
    <cellStyle name="Comma 49 3 5 3" xfId="5787"/>
    <cellStyle name="Comma 49 3 5 3 2" xfId="5788"/>
    <cellStyle name="Comma 49 3 5 3 3" xfId="5789"/>
    <cellStyle name="Comma 49 3 5 3 4" xfId="5790"/>
    <cellStyle name="Comma 49 3 5 4" xfId="5791"/>
    <cellStyle name="Comma 49 3 5 5" xfId="5792"/>
    <cellStyle name="Comma 49 3 5 6" xfId="5793"/>
    <cellStyle name="Comma 49 3 6" xfId="5794"/>
    <cellStyle name="Comma 49 3 6 2" xfId="5795"/>
    <cellStyle name="Comma 49 3 6 2 2" xfId="5796"/>
    <cellStyle name="Comma 49 3 6 2 3" xfId="5797"/>
    <cellStyle name="Comma 49 3 6 2 4" xfId="5798"/>
    <cellStyle name="Comma 49 3 6 3" xfId="5799"/>
    <cellStyle name="Comma 49 3 6 4" xfId="5800"/>
    <cellStyle name="Comma 49 3 6 5" xfId="5801"/>
    <cellStyle name="Comma 49 3 7" xfId="5802"/>
    <cellStyle name="Comma 49 3 7 2" xfId="5803"/>
    <cellStyle name="Comma 49 3 7 3" xfId="5804"/>
    <cellStyle name="Comma 49 3 7 4" xfId="5805"/>
    <cellStyle name="Comma 49 3 8" xfId="5806"/>
    <cellStyle name="Comma 49 3 9" xfId="5807"/>
    <cellStyle name="Comma 49 4" xfId="5808"/>
    <cellStyle name="Comma 49 4 2" xfId="5809"/>
    <cellStyle name="Comma 49 4 2 2" xfId="5810"/>
    <cellStyle name="Comma 49 4 2 2 2" xfId="5811"/>
    <cellStyle name="Comma 49 4 2 2 2 2" xfId="5812"/>
    <cellStyle name="Comma 49 4 2 2 2 3" xfId="5813"/>
    <cellStyle name="Comma 49 4 2 2 2 4" xfId="5814"/>
    <cellStyle name="Comma 49 4 2 2 3" xfId="5815"/>
    <cellStyle name="Comma 49 4 2 2 4" xfId="5816"/>
    <cellStyle name="Comma 49 4 2 2 5" xfId="5817"/>
    <cellStyle name="Comma 49 4 2 3" xfId="5818"/>
    <cellStyle name="Comma 49 4 2 3 2" xfId="5819"/>
    <cellStyle name="Comma 49 4 2 3 3" xfId="5820"/>
    <cellStyle name="Comma 49 4 2 3 4" xfId="5821"/>
    <cellStyle name="Comma 49 4 2 4" xfId="5822"/>
    <cellStyle name="Comma 49 4 2 5" xfId="5823"/>
    <cellStyle name="Comma 49 4 2 6" xfId="5824"/>
    <cellStyle name="Comma 49 4 3" xfId="5825"/>
    <cellStyle name="Comma 49 4 3 2" xfId="5826"/>
    <cellStyle name="Comma 49 4 3 2 2" xfId="5827"/>
    <cellStyle name="Comma 49 4 3 2 2 2" xfId="5828"/>
    <cellStyle name="Comma 49 4 3 2 2 3" xfId="5829"/>
    <cellStyle name="Comma 49 4 3 2 2 4" xfId="5830"/>
    <cellStyle name="Comma 49 4 3 2 3" xfId="5831"/>
    <cellStyle name="Comma 49 4 3 2 4" xfId="5832"/>
    <cellStyle name="Comma 49 4 3 2 5" xfId="5833"/>
    <cellStyle name="Comma 49 4 3 3" xfId="5834"/>
    <cellStyle name="Comma 49 4 3 3 2" xfId="5835"/>
    <cellStyle name="Comma 49 4 3 3 3" xfId="5836"/>
    <cellStyle name="Comma 49 4 3 3 4" xfId="5837"/>
    <cellStyle name="Comma 49 4 3 4" xfId="5838"/>
    <cellStyle name="Comma 49 4 3 5" xfId="5839"/>
    <cellStyle name="Comma 49 4 3 6" xfId="5840"/>
    <cellStyle name="Comma 49 4 4" xfId="5841"/>
    <cellStyle name="Comma 49 4 4 2" xfId="5842"/>
    <cellStyle name="Comma 49 4 4 2 2" xfId="5843"/>
    <cellStyle name="Comma 49 4 4 2 3" xfId="5844"/>
    <cellStyle name="Comma 49 4 4 2 4" xfId="5845"/>
    <cellStyle name="Comma 49 4 4 3" xfId="5846"/>
    <cellStyle name="Comma 49 4 4 4" xfId="5847"/>
    <cellStyle name="Comma 49 4 4 5" xfId="5848"/>
    <cellStyle name="Comma 49 4 5" xfId="5849"/>
    <cellStyle name="Comma 49 4 5 2" xfId="5850"/>
    <cellStyle name="Comma 49 4 5 3" xfId="5851"/>
    <cellStyle name="Comma 49 4 5 4" xfId="5852"/>
    <cellStyle name="Comma 49 4 6" xfId="5853"/>
    <cellStyle name="Comma 49 4 7" xfId="5854"/>
    <cellStyle name="Comma 49 4 8" xfId="5855"/>
    <cellStyle name="Comma 49 5" xfId="5856"/>
    <cellStyle name="Comma 49 5 2" xfId="5857"/>
    <cellStyle name="Comma 49 5 2 2" xfId="5858"/>
    <cellStyle name="Comma 49 5 2 2 2" xfId="5859"/>
    <cellStyle name="Comma 49 5 2 2 2 2" xfId="5860"/>
    <cellStyle name="Comma 49 5 2 2 2 3" xfId="5861"/>
    <cellStyle name="Comma 49 5 2 2 2 4" xfId="5862"/>
    <cellStyle name="Comma 49 5 2 2 3" xfId="5863"/>
    <cellStyle name="Comma 49 5 2 2 4" xfId="5864"/>
    <cellStyle name="Comma 49 5 2 2 5" xfId="5865"/>
    <cellStyle name="Comma 49 5 2 3" xfId="5866"/>
    <cellStyle name="Comma 49 5 2 3 2" xfId="5867"/>
    <cellStyle name="Comma 49 5 2 3 3" xfId="5868"/>
    <cellStyle name="Comma 49 5 2 3 4" xfId="5869"/>
    <cellStyle name="Comma 49 5 2 4" xfId="5870"/>
    <cellStyle name="Comma 49 5 2 5" xfId="5871"/>
    <cellStyle name="Comma 49 5 2 6" xfId="5872"/>
    <cellStyle name="Comma 49 5 3" xfId="5873"/>
    <cellStyle name="Comma 49 5 3 2" xfId="5874"/>
    <cellStyle name="Comma 49 5 3 2 2" xfId="5875"/>
    <cellStyle name="Comma 49 5 3 2 2 2" xfId="5876"/>
    <cellStyle name="Comma 49 5 3 2 2 3" xfId="5877"/>
    <cellStyle name="Comma 49 5 3 2 2 4" xfId="5878"/>
    <cellStyle name="Comma 49 5 3 2 3" xfId="5879"/>
    <cellStyle name="Comma 49 5 3 2 4" xfId="5880"/>
    <cellStyle name="Comma 49 5 3 2 5" xfId="5881"/>
    <cellStyle name="Comma 49 5 3 3" xfId="5882"/>
    <cellStyle name="Comma 49 5 3 3 2" xfId="5883"/>
    <cellStyle name="Comma 49 5 3 3 3" xfId="5884"/>
    <cellStyle name="Comma 49 5 3 3 4" xfId="5885"/>
    <cellStyle name="Comma 49 5 3 4" xfId="5886"/>
    <cellStyle name="Comma 49 5 3 5" xfId="5887"/>
    <cellStyle name="Comma 49 5 3 6" xfId="5888"/>
    <cellStyle name="Comma 49 5 4" xfId="5889"/>
    <cellStyle name="Comma 49 5 4 2" xfId="5890"/>
    <cellStyle name="Comma 49 5 4 2 2" xfId="5891"/>
    <cellStyle name="Comma 49 5 4 2 3" xfId="5892"/>
    <cellStyle name="Comma 49 5 4 2 4" xfId="5893"/>
    <cellStyle name="Comma 49 5 4 3" xfId="5894"/>
    <cellStyle name="Comma 49 5 4 4" xfId="5895"/>
    <cellStyle name="Comma 49 5 4 5" xfId="5896"/>
    <cellStyle name="Comma 49 5 5" xfId="5897"/>
    <cellStyle name="Comma 49 5 5 2" xfId="5898"/>
    <cellStyle name="Comma 49 5 5 3" xfId="5899"/>
    <cellStyle name="Comma 49 5 5 4" xfId="5900"/>
    <cellStyle name="Comma 49 5 6" xfId="5901"/>
    <cellStyle name="Comma 49 5 7" xfId="5902"/>
    <cellStyle name="Comma 49 5 8" xfId="5903"/>
    <cellStyle name="Comma 49 6" xfId="5904"/>
    <cellStyle name="Comma 49 6 2" xfId="5905"/>
    <cellStyle name="Comma 49 6 2 2" xfId="5906"/>
    <cellStyle name="Comma 49 6 2 2 2" xfId="5907"/>
    <cellStyle name="Comma 49 6 2 2 3" xfId="5908"/>
    <cellStyle name="Comma 49 6 2 2 4" xfId="5909"/>
    <cellStyle name="Comma 49 6 2 3" xfId="5910"/>
    <cellStyle name="Comma 49 6 2 4" xfId="5911"/>
    <cellStyle name="Comma 49 6 2 5" xfId="5912"/>
    <cellStyle name="Comma 49 6 3" xfId="5913"/>
    <cellStyle name="Comma 49 6 3 2" xfId="5914"/>
    <cellStyle name="Comma 49 6 3 3" xfId="5915"/>
    <cellStyle name="Comma 49 6 3 4" xfId="5916"/>
    <cellStyle name="Comma 49 6 4" xfId="5917"/>
    <cellStyle name="Comma 49 6 5" xfId="5918"/>
    <cellStyle name="Comma 49 6 6" xfId="5919"/>
    <cellStyle name="Comma 49 7" xfId="5920"/>
    <cellStyle name="Comma 49 7 2" xfId="5921"/>
    <cellStyle name="Comma 49 7 2 2" xfId="5922"/>
    <cellStyle name="Comma 49 7 2 2 2" xfId="5923"/>
    <cellStyle name="Comma 49 7 2 2 3" xfId="5924"/>
    <cellStyle name="Comma 49 7 2 2 4" xfId="5925"/>
    <cellStyle name="Comma 49 7 2 3" xfId="5926"/>
    <cellStyle name="Comma 49 7 2 4" xfId="5927"/>
    <cellStyle name="Comma 49 7 2 5" xfId="5928"/>
    <cellStyle name="Comma 49 7 3" xfId="5929"/>
    <cellStyle name="Comma 49 7 3 2" xfId="5930"/>
    <cellStyle name="Comma 49 7 3 3" xfId="5931"/>
    <cellStyle name="Comma 49 7 3 4" xfId="5932"/>
    <cellStyle name="Comma 49 7 4" xfId="5933"/>
    <cellStyle name="Comma 49 7 5" xfId="5934"/>
    <cellStyle name="Comma 49 7 6" xfId="5935"/>
    <cellStyle name="Comma 49 8" xfId="5936"/>
    <cellStyle name="Comma 49 8 2" xfId="5937"/>
    <cellStyle name="Comma 49 8 2 2" xfId="5938"/>
    <cellStyle name="Comma 49 8 2 3" xfId="5939"/>
    <cellStyle name="Comma 49 8 2 4" xfId="5940"/>
    <cellStyle name="Comma 49 8 3" xfId="5941"/>
    <cellStyle name="Comma 49 8 4" xfId="5942"/>
    <cellStyle name="Comma 49 8 5" xfId="5943"/>
    <cellStyle name="Comma 49 9" xfId="5944"/>
    <cellStyle name="Comma 49 9 2" xfId="5945"/>
    <cellStyle name="Comma 49 9 3" xfId="5946"/>
    <cellStyle name="Comma 49 9 4" xfId="5947"/>
    <cellStyle name="Comma 5" xfId="5948"/>
    <cellStyle name="Comma 5 2" xfId="5949"/>
    <cellStyle name="Comma 5 2 2" xfId="5950"/>
    <cellStyle name="Comma 5 2 2 2" xfId="5951"/>
    <cellStyle name="Comma 5 2 3" xfId="5952"/>
    <cellStyle name="Comma 5 2 3 2" xfId="5953"/>
    <cellStyle name="Comma 5 3" xfId="5954"/>
    <cellStyle name="Comma 5 3 2" xfId="5955"/>
    <cellStyle name="Comma 5 4" xfId="5956"/>
    <cellStyle name="Comma 50" xfId="5957"/>
    <cellStyle name="Comma 50 2" xfId="5958"/>
    <cellStyle name="Comma 51" xfId="5959"/>
    <cellStyle name="Comma 51 2" xfId="5960"/>
    <cellStyle name="Comma 51 2 2" xfId="5961"/>
    <cellStyle name="Comma 52" xfId="5962"/>
    <cellStyle name="Comma 52 2" xfId="5963"/>
    <cellStyle name="Comma 53" xfId="5964"/>
    <cellStyle name="Comma 53 10" xfId="5965"/>
    <cellStyle name="Comma 53 11" xfId="5966"/>
    <cellStyle name="Comma 53 12" xfId="5967"/>
    <cellStyle name="Comma 53 2" xfId="5968"/>
    <cellStyle name="Comma 53 2 10" xfId="5969"/>
    <cellStyle name="Comma 53 2 2" xfId="5970"/>
    <cellStyle name="Comma 53 2 2 2" xfId="5971"/>
    <cellStyle name="Comma 53 2 2 2 2" xfId="5972"/>
    <cellStyle name="Comma 53 2 2 2 2 2" xfId="5973"/>
    <cellStyle name="Comma 53 2 2 2 2 2 2" xfId="5974"/>
    <cellStyle name="Comma 53 2 2 2 2 2 3" xfId="5975"/>
    <cellStyle name="Comma 53 2 2 2 2 2 4" xfId="5976"/>
    <cellStyle name="Comma 53 2 2 2 2 3" xfId="5977"/>
    <cellStyle name="Comma 53 2 2 2 2 4" xfId="5978"/>
    <cellStyle name="Comma 53 2 2 2 2 5" xfId="5979"/>
    <cellStyle name="Comma 53 2 2 2 3" xfId="5980"/>
    <cellStyle name="Comma 53 2 2 2 3 2" xfId="5981"/>
    <cellStyle name="Comma 53 2 2 2 3 3" xfId="5982"/>
    <cellStyle name="Comma 53 2 2 2 3 4" xfId="5983"/>
    <cellStyle name="Comma 53 2 2 2 4" xfId="5984"/>
    <cellStyle name="Comma 53 2 2 2 5" xfId="5985"/>
    <cellStyle name="Comma 53 2 2 2 6" xfId="5986"/>
    <cellStyle name="Comma 53 2 2 3" xfId="5987"/>
    <cellStyle name="Comma 53 2 2 3 2" xfId="5988"/>
    <cellStyle name="Comma 53 2 2 3 2 2" xfId="5989"/>
    <cellStyle name="Comma 53 2 2 3 2 2 2" xfId="5990"/>
    <cellStyle name="Comma 53 2 2 3 2 2 3" xfId="5991"/>
    <cellStyle name="Comma 53 2 2 3 2 2 4" xfId="5992"/>
    <cellStyle name="Comma 53 2 2 3 2 3" xfId="5993"/>
    <cellStyle name="Comma 53 2 2 3 2 4" xfId="5994"/>
    <cellStyle name="Comma 53 2 2 3 2 5" xfId="5995"/>
    <cellStyle name="Comma 53 2 2 3 3" xfId="5996"/>
    <cellStyle name="Comma 53 2 2 3 3 2" xfId="5997"/>
    <cellStyle name="Comma 53 2 2 3 3 3" xfId="5998"/>
    <cellStyle name="Comma 53 2 2 3 3 4" xfId="5999"/>
    <cellStyle name="Comma 53 2 2 3 4" xfId="6000"/>
    <cellStyle name="Comma 53 2 2 3 5" xfId="6001"/>
    <cellStyle name="Comma 53 2 2 3 6" xfId="6002"/>
    <cellStyle name="Comma 53 2 2 4" xfId="6003"/>
    <cellStyle name="Comma 53 2 2 4 2" xfId="6004"/>
    <cellStyle name="Comma 53 2 2 4 2 2" xfId="6005"/>
    <cellStyle name="Comma 53 2 2 4 2 3" xfId="6006"/>
    <cellStyle name="Comma 53 2 2 4 2 4" xfId="6007"/>
    <cellStyle name="Comma 53 2 2 4 3" xfId="6008"/>
    <cellStyle name="Comma 53 2 2 4 4" xfId="6009"/>
    <cellStyle name="Comma 53 2 2 4 5" xfId="6010"/>
    <cellStyle name="Comma 53 2 2 5" xfId="6011"/>
    <cellStyle name="Comma 53 2 2 5 2" xfId="6012"/>
    <cellStyle name="Comma 53 2 2 5 3" xfId="6013"/>
    <cellStyle name="Comma 53 2 2 5 4" xfId="6014"/>
    <cellStyle name="Comma 53 2 2 6" xfId="6015"/>
    <cellStyle name="Comma 53 2 2 7" xfId="6016"/>
    <cellStyle name="Comma 53 2 2 8" xfId="6017"/>
    <cellStyle name="Comma 53 2 3" xfId="6018"/>
    <cellStyle name="Comma 53 2 3 2" xfId="6019"/>
    <cellStyle name="Comma 53 2 3 2 2" xfId="6020"/>
    <cellStyle name="Comma 53 2 3 2 2 2" xfId="6021"/>
    <cellStyle name="Comma 53 2 3 2 2 2 2" xfId="6022"/>
    <cellStyle name="Comma 53 2 3 2 2 2 3" xfId="6023"/>
    <cellStyle name="Comma 53 2 3 2 2 2 4" xfId="6024"/>
    <cellStyle name="Comma 53 2 3 2 2 3" xfId="6025"/>
    <cellStyle name="Comma 53 2 3 2 2 4" xfId="6026"/>
    <cellStyle name="Comma 53 2 3 2 2 5" xfId="6027"/>
    <cellStyle name="Comma 53 2 3 2 3" xfId="6028"/>
    <cellStyle name="Comma 53 2 3 2 3 2" xfId="6029"/>
    <cellStyle name="Comma 53 2 3 2 3 3" xfId="6030"/>
    <cellStyle name="Comma 53 2 3 2 3 4" xfId="6031"/>
    <cellStyle name="Comma 53 2 3 2 4" xfId="6032"/>
    <cellStyle name="Comma 53 2 3 2 5" xfId="6033"/>
    <cellStyle name="Comma 53 2 3 2 6" xfId="6034"/>
    <cellStyle name="Comma 53 2 3 3" xfId="6035"/>
    <cellStyle name="Comma 53 2 3 3 2" xfId="6036"/>
    <cellStyle name="Comma 53 2 3 3 2 2" xfId="6037"/>
    <cellStyle name="Comma 53 2 3 3 2 2 2" xfId="6038"/>
    <cellStyle name="Comma 53 2 3 3 2 2 3" xfId="6039"/>
    <cellStyle name="Comma 53 2 3 3 2 2 4" xfId="6040"/>
    <cellStyle name="Comma 53 2 3 3 2 3" xfId="6041"/>
    <cellStyle name="Comma 53 2 3 3 2 4" xfId="6042"/>
    <cellStyle name="Comma 53 2 3 3 2 5" xfId="6043"/>
    <cellStyle name="Comma 53 2 3 3 3" xfId="6044"/>
    <cellStyle name="Comma 53 2 3 3 3 2" xfId="6045"/>
    <cellStyle name="Comma 53 2 3 3 3 3" xfId="6046"/>
    <cellStyle name="Comma 53 2 3 3 3 4" xfId="6047"/>
    <cellStyle name="Comma 53 2 3 3 4" xfId="6048"/>
    <cellStyle name="Comma 53 2 3 3 5" xfId="6049"/>
    <cellStyle name="Comma 53 2 3 3 6" xfId="6050"/>
    <cellStyle name="Comma 53 2 3 4" xfId="6051"/>
    <cellStyle name="Comma 53 2 3 4 2" xfId="6052"/>
    <cellStyle name="Comma 53 2 3 4 2 2" xfId="6053"/>
    <cellStyle name="Comma 53 2 3 4 2 3" xfId="6054"/>
    <cellStyle name="Comma 53 2 3 4 2 4" xfId="6055"/>
    <cellStyle name="Comma 53 2 3 4 3" xfId="6056"/>
    <cellStyle name="Comma 53 2 3 4 4" xfId="6057"/>
    <cellStyle name="Comma 53 2 3 4 5" xfId="6058"/>
    <cellStyle name="Comma 53 2 3 5" xfId="6059"/>
    <cellStyle name="Comma 53 2 3 5 2" xfId="6060"/>
    <cellStyle name="Comma 53 2 3 5 3" xfId="6061"/>
    <cellStyle name="Comma 53 2 3 5 4" xfId="6062"/>
    <cellStyle name="Comma 53 2 3 6" xfId="6063"/>
    <cellStyle name="Comma 53 2 3 7" xfId="6064"/>
    <cellStyle name="Comma 53 2 3 8" xfId="6065"/>
    <cellStyle name="Comma 53 2 4" xfId="6066"/>
    <cellStyle name="Comma 53 2 4 2" xfId="6067"/>
    <cellStyle name="Comma 53 2 4 2 2" xfId="6068"/>
    <cellStyle name="Comma 53 2 4 2 2 2" xfId="6069"/>
    <cellStyle name="Comma 53 2 4 2 2 3" xfId="6070"/>
    <cellStyle name="Comma 53 2 4 2 2 4" xfId="6071"/>
    <cellStyle name="Comma 53 2 4 2 3" xfId="6072"/>
    <cellStyle name="Comma 53 2 4 2 4" xfId="6073"/>
    <cellStyle name="Comma 53 2 4 2 5" xfId="6074"/>
    <cellStyle name="Comma 53 2 4 3" xfId="6075"/>
    <cellStyle name="Comma 53 2 4 3 2" xfId="6076"/>
    <cellStyle name="Comma 53 2 4 3 3" xfId="6077"/>
    <cellStyle name="Comma 53 2 4 3 4" xfId="6078"/>
    <cellStyle name="Comma 53 2 4 4" xfId="6079"/>
    <cellStyle name="Comma 53 2 4 5" xfId="6080"/>
    <cellStyle name="Comma 53 2 4 6" xfId="6081"/>
    <cellStyle name="Comma 53 2 5" xfId="6082"/>
    <cellStyle name="Comma 53 2 5 2" xfId="6083"/>
    <cellStyle name="Comma 53 2 5 2 2" xfId="6084"/>
    <cellStyle name="Comma 53 2 5 2 2 2" xfId="6085"/>
    <cellStyle name="Comma 53 2 5 2 2 3" xfId="6086"/>
    <cellStyle name="Comma 53 2 5 2 2 4" xfId="6087"/>
    <cellStyle name="Comma 53 2 5 2 3" xfId="6088"/>
    <cellStyle name="Comma 53 2 5 2 4" xfId="6089"/>
    <cellStyle name="Comma 53 2 5 2 5" xfId="6090"/>
    <cellStyle name="Comma 53 2 5 3" xfId="6091"/>
    <cellStyle name="Comma 53 2 5 3 2" xfId="6092"/>
    <cellStyle name="Comma 53 2 5 3 3" xfId="6093"/>
    <cellStyle name="Comma 53 2 5 3 4" xfId="6094"/>
    <cellStyle name="Comma 53 2 5 4" xfId="6095"/>
    <cellStyle name="Comma 53 2 5 5" xfId="6096"/>
    <cellStyle name="Comma 53 2 5 6" xfId="6097"/>
    <cellStyle name="Comma 53 2 6" xfId="6098"/>
    <cellStyle name="Comma 53 2 6 2" xfId="6099"/>
    <cellStyle name="Comma 53 2 6 2 2" xfId="6100"/>
    <cellStyle name="Comma 53 2 6 2 3" xfId="6101"/>
    <cellStyle name="Comma 53 2 6 2 4" xfId="6102"/>
    <cellStyle name="Comma 53 2 6 3" xfId="6103"/>
    <cellStyle name="Comma 53 2 6 4" xfId="6104"/>
    <cellStyle name="Comma 53 2 6 5" xfId="6105"/>
    <cellStyle name="Comma 53 2 7" xfId="6106"/>
    <cellStyle name="Comma 53 2 7 2" xfId="6107"/>
    <cellStyle name="Comma 53 2 7 3" xfId="6108"/>
    <cellStyle name="Comma 53 2 7 4" xfId="6109"/>
    <cellStyle name="Comma 53 2 8" xfId="6110"/>
    <cellStyle name="Comma 53 2 9" xfId="6111"/>
    <cellStyle name="Comma 53 3" xfId="6112"/>
    <cellStyle name="Comma 53 3 10" xfId="6113"/>
    <cellStyle name="Comma 53 3 2" xfId="6114"/>
    <cellStyle name="Comma 53 3 2 2" xfId="6115"/>
    <cellStyle name="Comma 53 3 2 2 2" xfId="6116"/>
    <cellStyle name="Comma 53 3 2 2 2 2" xfId="6117"/>
    <cellStyle name="Comma 53 3 2 2 2 2 2" xfId="6118"/>
    <cellStyle name="Comma 53 3 2 2 2 2 3" xfId="6119"/>
    <cellStyle name="Comma 53 3 2 2 2 2 4" xfId="6120"/>
    <cellStyle name="Comma 53 3 2 2 2 3" xfId="6121"/>
    <cellStyle name="Comma 53 3 2 2 2 4" xfId="6122"/>
    <cellStyle name="Comma 53 3 2 2 2 5" xfId="6123"/>
    <cellStyle name="Comma 53 3 2 2 3" xfId="6124"/>
    <cellStyle name="Comma 53 3 2 2 3 2" xfId="6125"/>
    <cellStyle name="Comma 53 3 2 2 3 3" xfId="6126"/>
    <cellStyle name="Comma 53 3 2 2 3 4" xfId="6127"/>
    <cellStyle name="Comma 53 3 2 2 4" xfId="6128"/>
    <cellStyle name="Comma 53 3 2 2 5" xfId="6129"/>
    <cellStyle name="Comma 53 3 2 2 6" xfId="6130"/>
    <cellStyle name="Comma 53 3 2 3" xfId="6131"/>
    <cellStyle name="Comma 53 3 2 3 2" xfId="6132"/>
    <cellStyle name="Comma 53 3 2 3 2 2" xfId="6133"/>
    <cellStyle name="Comma 53 3 2 3 2 2 2" xfId="6134"/>
    <cellStyle name="Comma 53 3 2 3 2 2 3" xfId="6135"/>
    <cellStyle name="Comma 53 3 2 3 2 2 4" xfId="6136"/>
    <cellStyle name="Comma 53 3 2 3 2 3" xfId="6137"/>
    <cellStyle name="Comma 53 3 2 3 2 4" xfId="6138"/>
    <cellStyle name="Comma 53 3 2 3 2 5" xfId="6139"/>
    <cellStyle name="Comma 53 3 2 3 3" xfId="6140"/>
    <cellStyle name="Comma 53 3 2 3 3 2" xfId="6141"/>
    <cellStyle name="Comma 53 3 2 3 3 3" xfId="6142"/>
    <cellStyle name="Comma 53 3 2 3 3 4" xfId="6143"/>
    <cellStyle name="Comma 53 3 2 3 4" xfId="6144"/>
    <cellStyle name="Comma 53 3 2 3 5" xfId="6145"/>
    <cellStyle name="Comma 53 3 2 3 6" xfId="6146"/>
    <cellStyle name="Comma 53 3 2 4" xfId="6147"/>
    <cellStyle name="Comma 53 3 2 4 2" xfId="6148"/>
    <cellStyle name="Comma 53 3 2 4 2 2" xfId="6149"/>
    <cellStyle name="Comma 53 3 2 4 2 3" xfId="6150"/>
    <cellStyle name="Comma 53 3 2 4 2 4" xfId="6151"/>
    <cellStyle name="Comma 53 3 2 4 3" xfId="6152"/>
    <cellStyle name="Comma 53 3 2 4 4" xfId="6153"/>
    <cellStyle name="Comma 53 3 2 4 5" xfId="6154"/>
    <cellStyle name="Comma 53 3 2 5" xfId="6155"/>
    <cellStyle name="Comma 53 3 2 5 2" xfId="6156"/>
    <cellStyle name="Comma 53 3 2 5 3" xfId="6157"/>
    <cellStyle name="Comma 53 3 2 5 4" xfId="6158"/>
    <cellStyle name="Comma 53 3 2 6" xfId="6159"/>
    <cellStyle name="Comma 53 3 2 7" xfId="6160"/>
    <cellStyle name="Comma 53 3 2 8" xfId="6161"/>
    <cellStyle name="Comma 53 3 3" xfId="6162"/>
    <cellStyle name="Comma 53 3 3 2" xfId="6163"/>
    <cellStyle name="Comma 53 3 3 2 2" xfId="6164"/>
    <cellStyle name="Comma 53 3 3 2 2 2" xfId="6165"/>
    <cellStyle name="Comma 53 3 3 2 2 2 2" xfId="6166"/>
    <cellStyle name="Comma 53 3 3 2 2 2 3" xfId="6167"/>
    <cellStyle name="Comma 53 3 3 2 2 2 4" xfId="6168"/>
    <cellStyle name="Comma 53 3 3 2 2 3" xfId="6169"/>
    <cellStyle name="Comma 53 3 3 2 2 4" xfId="6170"/>
    <cellStyle name="Comma 53 3 3 2 2 5" xfId="6171"/>
    <cellStyle name="Comma 53 3 3 2 3" xfId="6172"/>
    <cellStyle name="Comma 53 3 3 2 3 2" xfId="6173"/>
    <cellStyle name="Comma 53 3 3 2 3 3" xfId="6174"/>
    <cellStyle name="Comma 53 3 3 2 3 4" xfId="6175"/>
    <cellStyle name="Comma 53 3 3 2 4" xfId="6176"/>
    <cellStyle name="Comma 53 3 3 2 5" xfId="6177"/>
    <cellStyle name="Comma 53 3 3 2 6" xfId="6178"/>
    <cellStyle name="Comma 53 3 3 3" xfId="6179"/>
    <cellStyle name="Comma 53 3 3 3 2" xfId="6180"/>
    <cellStyle name="Comma 53 3 3 3 2 2" xfId="6181"/>
    <cellStyle name="Comma 53 3 3 3 2 2 2" xfId="6182"/>
    <cellStyle name="Comma 53 3 3 3 2 2 3" xfId="6183"/>
    <cellStyle name="Comma 53 3 3 3 2 2 4" xfId="6184"/>
    <cellStyle name="Comma 53 3 3 3 2 3" xfId="6185"/>
    <cellStyle name="Comma 53 3 3 3 2 4" xfId="6186"/>
    <cellStyle name="Comma 53 3 3 3 2 5" xfId="6187"/>
    <cellStyle name="Comma 53 3 3 3 3" xfId="6188"/>
    <cellStyle name="Comma 53 3 3 3 3 2" xfId="6189"/>
    <cellStyle name="Comma 53 3 3 3 3 3" xfId="6190"/>
    <cellStyle name="Comma 53 3 3 3 3 4" xfId="6191"/>
    <cellStyle name="Comma 53 3 3 3 4" xfId="6192"/>
    <cellStyle name="Comma 53 3 3 3 5" xfId="6193"/>
    <cellStyle name="Comma 53 3 3 3 6" xfId="6194"/>
    <cellStyle name="Comma 53 3 3 4" xfId="6195"/>
    <cellStyle name="Comma 53 3 3 4 2" xfId="6196"/>
    <cellStyle name="Comma 53 3 3 4 2 2" xfId="6197"/>
    <cellStyle name="Comma 53 3 3 4 2 3" xfId="6198"/>
    <cellStyle name="Comma 53 3 3 4 2 4" xfId="6199"/>
    <cellStyle name="Comma 53 3 3 4 3" xfId="6200"/>
    <cellStyle name="Comma 53 3 3 4 4" xfId="6201"/>
    <cellStyle name="Comma 53 3 3 4 5" xfId="6202"/>
    <cellStyle name="Comma 53 3 3 5" xfId="6203"/>
    <cellStyle name="Comma 53 3 3 5 2" xfId="6204"/>
    <cellStyle name="Comma 53 3 3 5 3" xfId="6205"/>
    <cellStyle name="Comma 53 3 3 5 4" xfId="6206"/>
    <cellStyle name="Comma 53 3 3 6" xfId="6207"/>
    <cellStyle name="Comma 53 3 3 7" xfId="6208"/>
    <cellStyle name="Comma 53 3 3 8" xfId="6209"/>
    <cellStyle name="Comma 53 3 4" xfId="6210"/>
    <cellStyle name="Comma 53 3 4 2" xfId="6211"/>
    <cellStyle name="Comma 53 3 4 2 2" xfId="6212"/>
    <cellStyle name="Comma 53 3 4 2 2 2" xfId="6213"/>
    <cellStyle name="Comma 53 3 4 2 2 3" xfId="6214"/>
    <cellStyle name="Comma 53 3 4 2 2 4" xfId="6215"/>
    <cellStyle name="Comma 53 3 4 2 3" xfId="6216"/>
    <cellStyle name="Comma 53 3 4 2 4" xfId="6217"/>
    <cellStyle name="Comma 53 3 4 2 5" xfId="6218"/>
    <cellStyle name="Comma 53 3 4 3" xfId="6219"/>
    <cellStyle name="Comma 53 3 4 3 2" xfId="6220"/>
    <cellStyle name="Comma 53 3 4 3 3" xfId="6221"/>
    <cellStyle name="Comma 53 3 4 3 4" xfId="6222"/>
    <cellStyle name="Comma 53 3 4 4" xfId="6223"/>
    <cellStyle name="Comma 53 3 4 5" xfId="6224"/>
    <cellStyle name="Comma 53 3 4 6" xfId="6225"/>
    <cellStyle name="Comma 53 3 5" xfId="6226"/>
    <cellStyle name="Comma 53 3 5 2" xfId="6227"/>
    <cellStyle name="Comma 53 3 5 2 2" xfId="6228"/>
    <cellStyle name="Comma 53 3 5 2 2 2" xfId="6229"/>
    <cellStyle name="Comma 53 3 5 2 2 3" xfId="6230"/>
    <cellStyle name="Comma 53 3 5 2 2 4" xfId="6231"/>
    <cellStyle name="Comma 53 3 5 2 3" xfId="6232"/>
    <cellStyle name="Comma 53 3 5 2 4" xfId="6233"/>
    <cellStyle name="Comma 53 3 5 2 5" xfId="6234"/>
    <cellStyle name="Comma 53 3 5 3" xfId="6235"/>
    <cellStyle name="Comma 53 3 5 3 2" xfId="6236"/>
    <cellStyle name="Comma 53 3 5 3 3" xfId="6237"/>
    <cellStyle name="Comma 53 3 5 3 4" xfId="6238"/>
    <cellStyle name="Comma 53 3 5 4" xfId="6239"/>
    <cellStyle name="Comma 53 3 5 5" xfId="6240"/>
    <cellStyle name="Comma 53 3 5 6" xfId="6241"/>
    <cellStyle name="Comma 53 3 6" xfId="6242"/>
    <cellStyle name="Comma 53 3 6 2" xfId="6243"/>
    <cellStyle name="Comma 53 3 6 2 2" xfId="6244"/>
    <cellStyle name="Comma 53 3 6 2 3" xfId="6245"/>
    <cellStyle name="Comma 53 3 6 2 4" xfId="6246"/>
    <cellStyle name="Comma 53 3 6 3" xfId="6247"/>
    <cellStyle name="Comma 53 3 6 4" xfId="6248"/>
    <cellStyle name="Comma 53 3 6 5" xfId="6249"/>
    <cellStyle name="Comma 53 3 7" xfId="6250"/>
    <cellStyle name="Comma 53 3 7 2" xfId="6251"/>
    <cellStyle name="Comma 53 3 7 3" xfId="6252"/>
    <cellStyle name="Comma 53 3 7 4" xfId="6253"/>
    <cellStyle name="Comma 53 3 8" xfId="6254"/>
    <cellStyle name="Comma 53 3 9" xfId="6255"/>
    <cellStyle name="Comma 53 4" xfId="6256"/>
    <cellStyle name="Comma 53 4 2" xfId="6257"/>
    <cellStyle name="Comma 53 4 2 2" xfId="6258"/>
    <cellStyle name="Comma 53 4 2 2 2" xfId="6259"/>
    <cellStyle name="Comma 53 4 2 2 2 2" xfId="6260"/>
    <cellStyle name="Comma 53 4 2 2 2 3" xfId="6261"/>
    <cellStyle name="Comma 53 4 2 2 2 4" xfId="6262"/>
    <cellStyle name="Comma 53 4 2 2 3" xfId="6263"/>
    <cellStyle name="Comma 53 4 2 2 4" xfId="6264"/>
    <cellStyle name="Comma 53 4 2 2 5" xfId="6265"/>
    <cellStyle name="Comma 53 4 2 3" xfId="6266"/>
    <cellStyle name="Comma 53 4 2 3 2" xfId="6267"/>
    <cellStyle name="Comma 53 4 2 3 3" xfId="6268"/>
    <cellStyle name="Comma 53 4 2 3 4" xfId="6269"/>
    <cellStyle name="Comma 53 4 2 4" xfId="6270"/>
    <cellStyle name="Comma 53 4 2 5" xfId="6271"/>
    <cellStyle name="Comma 53 4 2 6" xfId="6272"/>
    <cellStyle name="Comma 53 4 3" xfId="6273"/>
    <cellStyle name="Comma 53 4 3 2" xfId="6274"/>
    <cellStyle name="Comma 53 4 3 2 2" xfId="6275"/>
    <cellStyle name="Comma 53 4 3 2 2 2" xfId="6276"/>
    <cellStyle name="Comma 53 4 3 2 2 3" xfId="6277"/>
    <cellStyle name="Comma 53 4 3 2 2 4" xfId="6278"/>
    <cellStyle name="Comma 53 4 3 2 3" xfId="6279"/>
    <cellStyle name="Comma 53 4 3 2 4" xfId="6280"/>
    <cellStyle name="Comma 53 4 3 2 5" xfId="6281"/>
    <cellStyle name="Comma 53 4 3 3" xfId="6282"/>
    <cellStyle name="Comma 53 4 3 3 2" xfId="6283"/>
    <cellStyle name="Comma 53 4 3 3 3" xfId="6284"/>
    <cellStyle name="Comma 53 4 3 3 4" xfId="6285"/>
    <cellStyle name="Comma 53 4 3 4" xfId="6286"/>
    <cellStyle name="Comma 53 4 3 5" xfId="6287"/>
    <cellStyle name="Comma 53 4 3 6" xfId="6288"/>
    <cellStyle name="Comma 53 4 4" xfId="6289"/>
    <cellStyle name="Comma 53 4 4 2" xfId="6290"/>
    <cellStyle name="Comma 53 4 4 2 2" xfId="6291"/>
    <cellStyle name="Comma 53 4 4 2 3" xfId="6292"/>
    <cellStyle name="Comma 53 4 4 2 4" xfId="6293"/>
    <cellStyle name="Comma 53 4 4 3" xfId="6294"/>
    <cellStyle name="Comma 53 4 4 4" xfId="6295"/>
    <cellStyle name="Comma 53 4 4 5" xfId="6296"/>
    <cellStyle name="Comma 53 4 5" xfId="6297"/>
    <cellStyle name="Comma 53 4 5 2" xfId="6298"/>
    <cellStyle name="Comma 53 4 5 3" xfId="6299"/>
    <cellStyle name="Comma 53 4 5 4" xfId="6300"/>
    <cellStyle name="Comma 53 4 6" xfId="6301"/>
    <cellStyle name="Comma 53 4 7" xfId="6302"/>
    <cellStyle name="Comma 53 4 8" xfId="6303"/>
    <cellStyle name="Comma 53 5" xfId="6304"/>
    <cellStyle name="Comma 53 5 2" xfId="6305"/>
    <cellStyle name="Comma 53 5 2 2" xfId="6306"/>
    <cellStyle name="Comma 53 5 2 2 2" xfId="6307"/>
    <cellStyle name="Comma 53 5 2 2 2 2" xfId="6308"/>
    <cellStyle name="Comma 53 5 2 2 2 3" xfId="6309"/>
    <cellStyle name="Comma 53 5 2 2 2 4" xfId="6310"/>
    <cellStyle name="Comma 53 5 2 2 3" xfId="6311"/>
    <cellStyle name="Comma 53 5 2 2 4" xfId="6312"/>
    <cellStyle name="Comma 53 5 2 2 5" xfId="6313"/>
    <cellStyle name="Comma 53 5 2 3" xfId="6314"/>
    <cellStyle name="Comma 53 5 2 3 2" xfId="6315"/>
    <cellStyle name="Comma 53 5 2 3 3" xfId="6316"/>
    <cellStyle name="Comma 53 5 2 3 4" xfId="6317"/>
    <cellStyle name="Comma 53 5 2 4" xfId="6318"/>
    <cellStyle name="Comma 53 5 2 5" xfId="6319"/>
    <cellStyle name="Comma 53 5 2 6" xfId="6320"/>
    <cellStyle name="Comma 53 5 3" xfId="6321"/>
    <cellStyle name="Comma 53 5 3 2" xfId="6322"/>
    <cellStyle name="Comma 53 5 3 2 2" xfId="6323"/>
    <cellStyle name="Comma 53 5 3 2 2 2" xfId="6324"/>
    <cellStyle name="Comma 53 5 3 2 2 3" xfId="6325"/>
    <cellStyle name="Comma 53 5 3 2 2 4" xfId="6326"/>
    <cellStyle name="Comma 53 5 3 2 3" xfId="6327"/>
    <cellStyle name="Comma 53 5 3 2 4" xfId="6328"/>
    <cellStyle name="Comma 53 5 3 2 5" xfId="6329"/>
    <cellStyle name="Comma 53 5 3 3" xfId="6330"/>
    <cellStyle name="Comma 53 5 3 3 2" xfId="6331"/>
    <cellStyle name="Comma 53 5 3 3 3" xfId="6332"/>
    <cellStyle name="Comma 53 5 3 3 4" xfId="6333"/>
    <cellStyle name="Comma 53 5 3 4" xfId="6334"/>
    <cellStyle name="Comma 53 5 3 5" xfId="6335"/>
    <cellStyle name="Comma 53 5 3 6" xfId="6336"/>
    <cellStyle name="Comma 53 5 4" xfId="6337"/>
    <cellStyle name="Comma 53 5 4 2" xfId="6338"/>
    <cellStyle name="Comma 53 5 4 2 2" xfId="6339"/>
    <cellStyle name="Comma 53 5 4 2 3" xfId="6340"/>
    <cellStyle name="Comma 53 5 4 2 4" xfId="6341"/>
    <cellStyle name="Comma 53 5 4 3" xfId="6342"/>
    <cellStyle name="Comma 53 5 4 4" xfId="6343"/>
    <cellStyle name="Comma 53 5 4 5" xfId="6344"/>
    <cellStyle name="Comma 53 5 5" xfId="6345"/>
    <cellStyle name="Comma 53 5 5 2" xfId="6346"/>
    <cellStyle name="Comma 53 5 5 3" xfId="6347"/>
    <cellStyle name="Comma 53 5 5 4" xfId="6348"/>
    <cellStyle name="Comma 53 5 6" xfId="6349"/>
    <cellStyle name="Comma 53 5 7" xfId="6350"/>
    <cellStyle name="Comma 53 5 8" xfId="6351"/>
    <cellStyle name="Comma 53 6" xfId="6352"/>
    <cellStyle name="Comma 53 6 2" xfId="6353"/>
    <cellStyle name="Comma 53 6 2 2" xfId="6354"/>
    <cellStyle name="Comma 53 6 2 2 2" xfId="6355"/>
    <cellStyle name="Comma 53 6 2 2 3" xfId="6356"/>
    <cellStyle name="Comma 53 6 2 2 4" xfId="6357"/>
    <cellStyle name="Comma 53 6 2 3" xfId="6358"/>
    <cellStyle name="Comma 53 6 2 4" xfId="6359"/>
    <cellStyle name="Comma 53 6 2 5" xfId="6360"/>
    <cellStyle name="Comma 53 6 3" xfId="6361"/>
    <cellStyle name="Comma 53 6 3 2" xfId="6362"/>
    <cellStyle name="Comma 53 6 3 3" xfId="6363"/>
    <cellStyle name="Comma 53 6 3 4" xfId="6364"/>
    <cellStyle name="Comma 53 6 4" xfId="6365"/>
    <cellStyle name="Comma 53 6 5" xfId="6366"/>
    <cellStyle name="Comma 53 6 6" xfId="6367"/>
    <cellStyle name="Comma 53 7" xfId="6368"/>
    <cellStyle name="Comma 53 7 2" xfId="6369"/>
    <cellStyle name="Comma 53 7 2 2" xfId="6370"/>
    <cellStyle name="Comma 53 7 2 2 2" xfId="6371"/>
    <cellStyle name="Comma 53 7 2 2 3" xfId="6372"/>
    <cellStyle name="Comma 53 7 2 2 4" xfId="6373"/>
    <cellStyle name="Comma 53 7 2 3" xfId="6374"/>
    <cellStyle name="Comma 53 7 2 4" xfId="6375"/>
    <cellStyle name="Comma 53 7 2 5" xfId="6376"/>
    <cellStyle name="Comma 53 7 3" xfId="6377"/>
    <cellStyle name="Comma 53 7 3 2" xfId="6378"/>
    <cellStyle name="Comma 53 7 3 3" xfId="6379"/>
    <cellStyle name="Comma 53 7 3 4" xfId="6380"/>
    <cellStyle name="Comma 53 7 4" xfId="6381"/>
    <cellStyle name="Comma 53 7 5" xfId="6382"/>
    <cellStyle name="Comma 53 7 6" xfId="6383"/>
    <cellStyle name="Comma 53 8" xfId="6384"/>
    <cellStyle name="Comma 53 8 2" xfId="6385"/>
    <cellStyle name="Comma 53 8 2 2" xfId="6386"/>
    <cellStyle name="Comma 53 8 2 3" xfId="6387"/>
    <cellStyle name="Comma 53 8 2 4" xfId="6388"/>
    <cellStyle name="Comma 53 8 3" xfId="6389"/>
    <cellStyle name="Comma 53 8 4" xfId="6390"/>
    <cellStyle name="Comma 53 8 5" xfId="6391"/>
    <cellStyle name="Comma 53 9" xfId="6392"/>
    <cellStyle name="Comma 53 9 2" xfId="6393"/>
    <cellStyle name="Comma 53 9 3" xfId="6394"/>
    <cellStyle name="Comma 53 9 4" xfId="6395"/>
    <cellStyle name="Comma 54" xfId="6396"/>
    <cellStyle name="Comma 54 10" xfId="6397"/>
    <cellStyle name="Comma 54 11" xfId="6398"/>
    <cellStyle name="Comma 54 12" xfId="6399"/>
    <cellStyle name="Comma 54 2" xfId="6400"/>
    <cellStyle name="Comma 54 2 10" xfId="6401"/>
    <cellStyle name="Comma 54 2 2" xfId="6402"/>
    <cellStyle name="Comma 54 2 2 2" xfId="6403"/>
    <cellStyle name="Comma 54 2 2 2 2" xfId="6404"/>
    <cellStyle name="Comma 54 2 2 2 2 2" xfId="6405"/>
    <cellStyle name="Comma 54 2 2 2 2 2 2" xfId="6406"/>
    <cellStyle name="Comma 54 2 2 2 2 2 3" xfId="6407"/>
    <cellStyle name="Comma 54 2 2 2 2 2 4" xfId="6408"/>
    <cellStyle name="Comma 54 2 2 2 2 3" xfId="6409"/>
    <cellStyle name="Comma 54 2 2 2 2 4" xfId="6410"/>
    <cellStyle name="Comma 54 2 2 2 2 5" xfId="6411"/>
    <cellStyle name="Comma 54 2 2 2 3" xfId="6412"/>
    <cellStyle name="Comma 54 2 2 2 3 2" xfId="6413"/>
    <cellStyle name="Comma 54 2 2 2 3 3" xfId="6414"/>
    <cellStyle name="Comma 54 2 2 2 3 4" xfId="6415"/>
    <cellStyle name="Comma 54 2 2 2 4" xfId="6416"/>
    <cellStyle name="Comma 54 2 2 2 5" xfId="6417"/>
    <cellStyle name="Comma 54 2 2 2 6" xfId="6418"/>
    <cellStyle name="Comma 54 2 2 3" xfId="6419"/>
    <cellStyle name="Comma 54 2 2 3 2" xfId="6420"/>
    <cellStyle name="Comma 54 2 2 3 2 2" xfId="6421"/>
    <cellStyle name="Comma 54 2 2 3 2 2 2" xfId="6422"/>
    <cellStyle name="Comma 54 2 2 3 2 2 3" xfId="6423"/>
    <cellStyle name="Comma 54 2 2 3 2 2 4" xfId="6424"/>
    <cellStyle name="Comma 54 2 2 3 2 3" xfId="6425"/>
    <cellStyle name="Comma 54 2 2 3 2 4" xfId="6426"/>
    <cellStyle name="Comma 54 2 2 3 2 5" xfId="6427"/>
    <cellStyle name="Comma 54 2 2 3 3" xfId="6428"/>
    <cellStyle name="Comma 54 2 2 3 3 2" xfId="6429"/>
    <cellStyle name="Comma 54 2 2 3 3 3" xfId="6430"/>
    <cellStyle name="Comma 54 2 2 3 3 4" xfId="6431"/>
    <cellStyle name="Comma 54 2 2 3 4" xfId="6432"/>
    <cellStyle name="Comma 54 2 2 3 5" xfId="6433"/>
    <cellStyle name="Comma 54 2 2 3 6" xfId="6434"/>
    <cellStyle name="Comma 54 2 2 4" xfId="6435"/>
    <cellStyle name="Comma 54 2 2 4 2" xfId="6436"/>
    <cellStyle name="Comma 54 2 2 4 2 2" xfId="6437"/>
    <cellStyle name="Comma 54 2 2 4 2 3" xfId="6438"/>
    <cellStyle name="Comma 54 2 2 4 2 4" xfId="6439"/>
    <cellStyle name="Comma 54 2 2 4 3" xfId="6440"/>
    <cellStyle name="Comma 54 2 2 4 4" xfId="6441"/>
    <cellStyle name="Comma 54 2 2 4 5" xfId="6442"/>
    <cellStyle name="Comma 54 2 2 5" xfId="6443"/>
    <cellStyle name="Comma 54 2 2 5 2" xfId="6444"/>
    <cellStyle name="Comma 54 2 2 5 3" xfId="6445"/>
    <cellStyle name="Comma 54 2 2 5 4" xfId="6446"/>
    <cellStyle name="Comma 54 2 2 6" xfId="6447"/>
    <cellStyle name="Comma 54 2 2 7" xfId="6448"/>
    <cellStyle name="Comma 54 2 2 8" xfId="6449"/>
    <cellStyle name="Comma 54 2 3" xfId="6450"/>
    <cellStyle name="Comma 54 2 3 2" xfId="6451"/>
    <cellStyle name="Comma 54 2 3 2 2" xfId="6452"/>
    <cellStyle name="Comma 54 2 3 2 2 2" xfId="6453"/>
    <cellStyle name="Comma 54 2 3 2 2 2 2" xfId="6454"/>
    <cellStyle name="Comma 54 2 3 2 2 2 3" xfId="6455"/>
    <cellStyle name="Comma 54 2 3 2 2 2 4" xfId="6456"/>
    <cellStyle name="Comma 54 2 3 2 2 3" xfId="6457"/>
    <cellStyle name="Comma 54 2 3 2 2 4" xfId="6458"/>
    <cellStyle name="Comma 54 2 3 2 2 5" xfId="6459"/>
    <cellStyle name="Comma 54 2 3 2 3" xfId="6460"/>
    <cellStyle name="Comma 54 2 3 2 3 2" xfId="6461"/>
    <cellStyle name="Comma 54 2 3 2 3 3" xfId="6462"/>
    <cellStyle name="Comma 54 2 3 2 3 4" xfId="6463"/>
    <cellStyle name="Comma 54 2 3 2 4" xfId="6464"/>
    <cellStyle name="Comma 54 2 3 2 5" xfId="6465"/>
    <cellStyle name="Comma 54 2 3 2 6" xfId="6466"/>
    <cellStyle name="Comma 54 2 3 3" xfId="6467"/>
    <cellStyle name="Comma 54 2 3 3 2" xfId="6468"/>
    <cellStyle name="Comma 54 2 3 3 2 2" xfId="6469"/>
    <cellStyle name="Comma 54 2 3 3 2 2 2" xfId="6470"/>
    <cellStyle name="Comma 54 2 3 3 2 2 3" xfId="6471"/>
    <cellStyle name="Comma 54 2 3 3 2 2 4" xfId="6472"/>
    <cellStyle name="Comma 54 2 3 3 2 3" xfId="6473"/>
    <cellStyle name="Comma 54 2 3 3 2 4" xfId="6474"/>
    <cellStyle name="Comma 54 2 3 3 2 5" xfId="6475"/>
    <cellStyle name="Comma 54 2 3 3 3" xfId="6476"/>
    <cellStyle name="Comma 54 2 3 3 3 2" xfId="6477"/>
    <cellStyle name="Comma 54 2 3 3 3 3" xfId="6478"/>
    <cellStyle name="Comma 54 2 3 3 3 4" xfId="6479"/>
    <cellStyle name="Comma 54 2 3 3 4" xfId="6480"/>
    <cellStyle name="Comma 54 2 3 3 5" xfId="6481"/>
    <cellStyle name="Comma 54 2 3 3 6" xfId="6482"/>
    <cellStyle name="Comma 54 2 3 4" xfId="6483"/>
    <cellStyle name="Comma 54 2 3 4 2" xfId="6484"/>
    <cellStyle name="Comma 54 2 3 4 2 2" xfId="6485"/>
    <cellStyle name="Comma 54 2 3 4 2 3" xfId="6486"/>
    <cellStyle name="Comma 54 2 3 4 2 4" xfId="6487"/>
    <cellStyle name="Comma 54 2 3 4 3" xfId="6488"/>
    <cellStyle name="Comma 54 2 3 4 4" xfId="6489"/>
    <cellStyle name="Comma 54 2 3 4 5" xfId="6490"/>
    <cellStyle name="Comma 54 2 3 5" xfId="6491"/>
    <cellStyle name="Comma 54 2 3 5 2" xfId="6492"/>
    <cellStyle name="Comma 54 2 3 5 3" xfId="6493"/>
    <cellStyle name="Comma 54 2 3 5 4" xfId="6494"/>
    <cellStyle name="Comma 54 2 3 6" xfId="6495"/>
    <cellStyle name="Comma 54 2 3 7" xfId="6496"/>
    <cellStyle name="Comma 54 2 3 8" xfId="6497"/>
    <cellStyle name="Comma 54 2 4" xfId="6498"/>
    <cellStyle name="Comma 54 2 4 2" xfId="6499"/>
    <cellStyle name="Comma 54 2 4 2 2" xfId="6500"/>
    <cellStyle name="Comma 54 2 4 2 2 2" xfId="6501"/>
    <cellStyle name="Comma 54 2 4 2 2 3" xfId="6502"/>
    <cellStyle name="Comma 54 2 4 2 2 4" xfId="6503"/>
    <cellStyle name="Comma 54 2 4 2 3" xfId="6504"/>
    <cellStyle name="Comma 54 2 4 2 4" xfId="6505"/>
    <cellStyle name="Comma 54 2 4 2 5" xfId="6506"/>
    <cellStyle name="Comma 54 2 4 3" xfId="6507"/>
    <cellStyle name="Comma 54 2 4 3 2" xfId="6508"/>
    <cellStyle name="Comma 54 2 4 3 3" xfId="6509"/>
    <cellStyle name="Comma 54 2 4 3 4" xfId="6510"/>
    <cellStyle name="Comma 54 2 4 4" xfId="6511"/>
    <cellStyle name="Comma 54 2 4 5" xfId="6512"/>
    <cellStyle name="Comma 54 2 4 6" xfId="6513"/>
    <cellStyle name="Comma 54 2 5" xfId="6514"/>
    <cellStyle name="Comma 54 2 5 2" xfId="6515"/>
    <cellStyle name="Comma 54 2 5 2 2" xfId="6516"/>
    <cellStyle name="Comma 54 2 5 2 2 2" xfId="6517"/>
    <cellStyle name="Comma 54 2 5 2 2 3" xfId="6518"/>
    <cellStyle name="Comma 54 2 5 2 2 4" xfId="6519"/>
    <cellStyle name="Comma 54 2 5 2 3" xfId="6520"/>
    <cellStyle name="Comma 54 2 5 2 4" xfId="6521"/>
    <cellStyle name="Comma 54 2 5 2 5" xfId="6522"/>
    <cellStyle name="Comma 54 2 5 3" xfId="6523"/>
    <cellStyle name="Comma 54 2 5 3 2" xfId="6524"/>
    <cellStyle name="Comma 54 2 5 3 3" xfId="6525"/>
    <cellStyle name="Comma 54 2 5 3 4" xfId="6526"/>
    <cellStyle name="Comma 54 2 5 4" xfId="6527"/>
    <cellStyle name="Comma 54 2 5 5" xfId="6528"/>
    <cellStyle name="Comma 54 2 5 6" xfId="6529"/>
    <cellStyle name="Comma 54 2 6" xfId="6530"/>
    <cellStyle name="Comma 54 2 6 2" xfId="6531"/>
    <cellStyle name="Comma 54 2 6 2 2" xfId="6532"/>
    <cellStyle name="Comma 54 2 6 2 3" xfId="6533"/>
    <cellStyle name="Comma 54 2 6 2 4" xfId="6534"/>
    <cellStyle name="Comma 54 2 6 3" xfId="6535"/>
    <cellStyle name="Comma 54 2 6 4" xfId="6536"/>
    <cellStyle name="Comma 54 2 6 5" xfId="6537"/>
    <cellStyle name="Comma 54 2 7" xfId="6538"/>
    <cellStyle name="Comma 54 2 7 2" xfId="6539"/>
    <cellStyle name="Comma 54 2 7 3" xfId="6540"/>
    <cellStyle name="Comma 54 2 7 4" xfId="6541"/>
    <cellStyle name="Comma 54 2 8" xfId="6542"/>
    <cellStyle name="Comma 54 2 9" xfId="6543"/>
    <cellStyle name="Comma 54 3" xfId="6544"/>
    <cellStyle name="Comma 54 3 10" xfId="6545"/>
    <cellStyle name="Comma 54 3 2" xfId="6546"/>
    <cellStyle name="Comma 54 3 2 2" xfId="6547"/>
    <cellStyle name="Comma 54 3 2 2 2" xfId="6548"/>
    <cellStyle name="Comma 54 3 2 2 2 2" xfId="6549"/>
    <cellStyle name="Comma 54 3 2 2 2 2 2" xfId="6550"/>
    <cellStyle name="Comma 54 3 2 2 2 2 3" xfId="6551"/>
    <cellStyle name="Comma 54 3 2 2 2 2 4" xfId="6552"/>
    <cellStyle name="Comma 54 3 2 2 2 3" xfId="6553"/>
    <cellStyle name="Comma 54 3 2 2 2 4" xfId="6554"/>
    <cellStyle name="Comma 54 3 2 2 2 5" xfId="6555"/>
    <cellStyle name="Comma 54 3 2 2 3" xfId="6556"/>
    <cellStyle name="Comma 54 3 2 2 3 2" xfId="6557"/>
    <cellStyle name="Comma 54 3 2 2 3 3" xfId="6558"/>
    <cellStyle name="Comma 54 3 2 2 3 4" xfId="6559"/>
    <cellStyle name="Comma 54 3 2 2 4" xfId="6560"/>
    <cellStyle name="Comma 54 3 2 2 5" xfId="6561"/>
    <cellStyle name="Comma 54 3 2 2 6" xfId="6562"/>
    <cellStyle name="Comma 54 3 2 3" xfId="6563"/>
    <cellStyle name="Comma 54 3 2 3 2" xfId="6564"/>
    <cellStyle name="Comma 54 3 2 3 2 2" xfId="6565"/>
    <cellStyle name="Comma 54 3 2 3 2 2 2" xfId="6566"/>
    <cellStyle name="Comma 54 3 2 3 2 2 3" xfId="6567"/>
    <cellStyle name="Comma 54 3 2 3 2 2 4" xfId="6568"/>
    <cellStyle name="Comma 54 3 2 3 2 3" xfId="6569"/>
    <cellStyle name="Comma 54 3 2 3 2 4" xfId="6570"/>
    <cellStyle name="Comma 54 3 2 3 2 5" xfId="6571"/>
    <cellStyle name="Comma 54 3 2 3 3" xfId="6572"/>
    <cellStyle name="Comma 54 3 2 3 3 2" xfId="6573"/>
    <cellStyle name="Comma 54 3 2 3 3 3" xfId="6574"/>
    <cellStyle name="Comma 54 3 2 3 3 4" xfId="6575"/>
    <cellStyle name="Comma 54 3 2 3 4" xfId="6576"/>
    <cellStyle name="Comma 54 3 2 3 5" xfId="6577"/>
    <cellStyle name="Comma 54 3 2 3 6" xfId="6578"/>
    <cellStyle name="Comma 54 3 2 4" xfId="6579"/>
    <cellStyle name="Comma 54 3 2 4 2" xfId="6580"/>
    <cellStyle name="Comma 54 3 2 4 2 2" xfId="6581"/>
    <cellStyle name="Comma 54 3 2 4 2 3" xfId="6582"/>
    <cellStyle name="Comma 54 3 2 4 2 4" xfId="6583"/>
    <cellStyle name="Comma 54 3 2 4 3" xfId="6584"/>
    <cellStyle name="Comma 54 3 2 4 4" xfId="6585"/>
    <cellStyle name="Comma 54 3 2 4 5" xfId="6586"/>
    <cellStyle name="Comma 54 3 2 5" xfId="6587"/>
    <cellStyle name="Comma 54 3 2 5 2" xfId="6588"/>
    <cellStyle name="Comma 54 3 2 5 3" xfId="6589"/>
    <cellStyle name="Comma 54 3 2 5 4" xfId="6590"/>
    <cellStyle name="Comma 54 3 2 6" xfId="6591"/>
    <cellStyle name="Comma 54 3 2 7" xfId="6592"/>
    <cellStyle name="Comma 54 3 2 8" xfId="6593"/>
    <cellStyle name="Comma 54 3 3" xfId="6594"/>
    <cellStyle name="Comma 54 3 3 2" xfId="6595"/>
    <cellStyle name="Comma 54 3 3 2 2" xfId="6596"/>
    <cellStyle name="Comma 54 3 3 2 2 2" xfId="6597"/>
    <cellStyle name="Comma 54 3 3 2 2 2 2" xfId="6598"/>
    <cellStyle name="Comma 54 3 3 2 2 2 3" xfId="6599"/>
    <cellStyle name="Comma 54 3 3 2 2 2 4" xfId="6600"/>
    <cellStyle name="Comma 54 3 3 2 2 3" xfId="6601"/>
    <cellStyle name="Comma 54 3 3 2 2 4" xfId="6602"/>
    <cellStyle name="Comma 54 3 3 2 2 5" xfId="6603"/>
    <cellStyle name="Comma 54 3 3 2 3" xfId="6604"/>
    <cellStyle name="Comma 54 3 3 2 3 2" xfId="6605"/>
    <cellStyle name="Comma 54 3 3 2 3 3" xfId="6606"/>
    <cellStyle name="Comma 54 3 3 2 3 4" xfId="6607"/>
    <cellStyle name="Comma 54 3 3 2 4" xfId="6608"/>
    <cellStyle name="Comma 54 3 3 2 5" xfId="6609"/>
    <cellStyle name="Comma 54 3 3 2 6" xfId="6610"/>
    <cellStyle name="Comma 54 3 3 3" xfId="6611"/>
    <cellStyle name="Comma 54 3 3 3 2" xfId="6612"/>
    <cellStyle name="Comma 54 3 3 3 2 2" xfId="6613"/>
    <cellStyle name="Comma 54 3 3 3 2 2 2" xfId="6614"/>
    <cellStyle name="Comma 54 3 3 3 2 2 3" xfId="6615"/>
    <cellStyle name="Comma 54 3 3 3 2 2 4" xfId="6616"/>
    <cellStyle name="Comma 54 3 3 3 2 3" xfId="6617"/>
    <cellStyle name="Comma 54 3 3 3 2 4" xfId="6618"/>
    <cellStyle name="Comma 54 3 3 3 2 5" xfId="6619"/>
    <cellStyle name="Comma 54 3 3 3 3" xfId="6620"/>
    <cellStyle name="Comma 54 3 3 3 3 2" xfId="6621"/>
    <cellStyle name="Comma 54 3 3 3 3 3" xfId="6622"/>
    <cellStyle name="Comma 54 3 3 3 3 4" xfId="6623"/>
    <cellStyle name="Comma 54 3 3 3 4" xfId="6624"/>
    <cellStyle name="Comma 54 3 3 3 5" xfId="6625"/>
    <cellStyle name="Comma 54 3 3 3 6" xfId="6626"/>
    <cellStyle name="Comma 54 3 3 4" xfId="6627"/>
    <cellStyle name="Comma 54 3 3 4 2" xfId="6628"/>
    <cellStyle name="Comma 54 3 3 4 2 2" xfId="6629"/>
    <cellStyle name="Comma 54 3 3 4 2 3" xfId="6630"/>
    <cellStyle name="Comma 54 3 3 4 2 4" xfId="6631"/>
    <cellStyle name="Comma 54 3 3 4 3" xfId="6632"/>
    <cellStyle name="Comma 54 3 3 4 4" xfId="6633"/>
    <cellStyle name="Comma 54 3 3 4 5" xfId="6634"/>
    <cellStyle name="Comma 54 3 3 5" xfId="6635"/>
    <cellStyle name="Comma 54 3 3 5 2" xfId="6636"/>
    <cellStyle name="Comma 54 3 3 5 3" xfId="6637"/>
    <cellStyle name="Comma 54 3 3 5 4" xfId="6638"/>
    <cellStyle name="Comma 54 3 3 6" xfId="6639"/>
    <cellStyle name="Comma 54 3 3 7" xfId="6640"/>
    <cellStyle name="Comma 54 3 3 8" xfId="6641"/>
    <cellStyle name="Comma 54 3 4" xfId="6642"/>
    <cellStyle name="Comma 54 3 4 2" xfId="6643"/>
    <cellStyle name="Comma 54 3 4 2 2" xfId="6644"/>
    <cellStyle name="Comma 54 3 4 2 2 2" xfId="6645"/>
    <cellStyle name="Comma 54 3 4 2 2 3" xfId="6646"/>
    <cellStyle name="Comma 54 3 4 2 2 4" xfId="6647"/>
    <cellStyle name="Comma 54 3 4 2 3" xfId="6648"/>
    <cellStyle name="Comma 54 3 4 2 4" xfId="6649"/>
    <cellStyle name="Comma 54 3 4 2 5" xfId="6650"/>
    <cellStyle name="Comma 54 3 4 3" xfId="6651"/>
    <cellStyle name="Comma 54 3 4 3 2" xfId="6652"/>
    <cellStyle name="Comma 54 3 4 3 3" xfId="6653"/>
    <cellStyle name="Comma 54 3 4 3 4" xfId="6654"/>
    <cellStyle name="Comma 54 3 4 4" xfId="6655"/>
    <cellStyle name="Comma 54 3 4 5" xfId="6656"/>
    <cellStyle name="Comma 54 3 4 6" xfId="6657"/>
    <cellStyle name="Comma 54 3 5" xfId="6658"/>
    <cellStyle name="Comma 54 3 5 2" xfId="6659"/>
    <cellStyle name="Comma 54 3 5 2 2" xfId="6660"/>
    <cellStyle name="Comma 54 3 5 2 2 2" xfId="6661"/>
    <cellStyle name="Comma 54 3 5 2 2 3" xfId="6662"/>
    <cellStyle name="Comma 54 3 5 2 2 4" xfId="6663"/>
    <cellStyle name="Comma 54 3 5 2 3" xfId="6664"/>
    <cellStyle name="Comma 54 3 5 2 4" xfId="6665"/>
    <cellStyle name="Comma 54 3 5 2 5" xfId="6666"/>
    <cellStyle name="Comma 54 3 5 3" xfId="6667"/>
    <cellStyle name="Comma 54 3 5 3 2" xfId="6668"/>
    <cellStyle name="Comma 54 3 5 3 3" xfId="6669"/>
    <cellStyle name="Comma 54 3 5 3 4" xfId="6670"/>
    <cellStyle name="Comma 54 3 5 4" xfId="6671"/>
    <cellStyle name="Comma 54 3 5 5" xfId="6672"/>
    <cellStyle name="Comma 54 3 5 6" xfId="6673"/>
    <cellStyle name="Comma 54 3 6" xfId="6674"/>
    <cellStyle name="Comma 54 3 6 2" xfId="6675"/>
    <cellStyle name="Comma 54 3 6 2 2" xfId="6676"/>
    <cellStyle name="Comma 54 3 6 2 3" xfId="6677"/>
    <cellStyle name="Comma 54 3 6 2 4" xfId="6678"/>
    <cellStyle name="Comma 54 3 6 3" xfId="6679"/>
    <cellStyle name="Comma 54 3 6 4" xfId="6680"/>
    <cellStyle name="Comma 54 3 6 5" xfId="6681"/>
    <cellStyle name="Comma 54 3 7" xfId="6682"/>
    <cellStyle name="Comma 54 3 7 2" xfId="6683"/>
    <cellStyle name="Comma 54 3 7 3" xfId="6684"/>
    <cellStyle name="Comma 54 3 7 4" xfId="6685"/>
    <cellStyle name="Comma 54 3 8" xfId="6686"/>
    <cellStyle name="Comma 54 3 9" xfId="6687"/>
    <cellStyle name="Comma 54 4" xfId="6688"/>
    <cellStyle name="Comma 54 4 2" xfId="6689"/>
    <cellStyle name="Comma 54 4 2 2" xfId="6690"/>
    <cellStyle name="Comma 54 4 2 2 2" xfId="6691"/>
    <cellStyle name="Comma 54 4 2 2 2 2" xfId="6692"/>
    <cellStyle name="Comma 54 4 2 2 2 3" xfId="6693"/>
    <cellStyle name="Comma 54 4 2 2 2 4" xfId="6694"/>
    <cellStyle name="Comma 54 4 2 2 3" xfId="6695"/>
    <cellStyle name="Comma 54 4 2 2 4" xfId="6696"/>
    <cellStyle name="Comma 54 4 2 2 5" xfId="6697"/>
    <cellStyle name="Comma 54 4 2 3" xfId="6698"/>
    <cellStyle name="Comma 54 4 2 3 2" xfId="6699"/>
    <cellStyle name="Comma 54 4 2 3 3" xfId="6700"/>
    <cellStyle name="Comma 54 4 2 3 4" xfId="6701"/>
    <cellStyle name="Comma 54 4 2 4" xfId="6702"/>
    <cellStyle name="Comma 54 4 2 5" xfId="6703"/>
    <cellStyle name="Comma 54 4 2 6" xfId="6704"/>
    <cellStyle name="Comma 54 4 3" xfId="6705"/>
    <cellStyle name="Comma 54 4 3 2" xfId="6706"/>
    <cellStyle name="Comma 54 4 3 2 2" xfId="6707"/>
    <cellStyle name="Comma 54 4 3 2 2 2" xfId="6708"/>
    <cellStyle name="Comma 54 4 3 2 2 3" xfId="6709"/>
    <cellStyle name="Comma 54 4 3 2 2 4" xfId="6710"/>
    <cellStyle name="Comma 54 4 3 2 3" xfId="6711"/>
    <cellStyle name="Comma 54 4 3 2 4" xfId="6712"/>
    <cellStyle name="Comma 54 4 3 2 5" xfId="6713"/>
    <cellStyle name="Comma 54 4 3 3" xfId="6714"/>
    <cellStyle name="Comma 54 4 3 3 2" xfId="6715"/>
    <cellStyle name="Comma 54 4 3 3 3" xfId="6716"/>
    <cellStyle name="Comma 54 4 3 3 4" xfId="6717"/>
    <cellStyle name="Comma 54 4 3 4" xfId="6718"/>
    <cellStyle name="Comma 54 4 3 5" xfId="6719"/>
    <cellStyle name="Comma 54 4 3 6" xfId="6720"/>
    <cellStyle name="Comma 54 4 4" xfId="6721"/>
    <cellStyle name="Comma 54 4 4 2" xfId="6722"/>
    <cellStyle name="Comma 54 4 4 2 2" xfId="6723"/>
    <cellStyle name="Comma 54 4 4 2 3" xfId="6724"/>
    <cellStyle name="Comma 54 4 4 2 4" xfId="6725"/>
    <cellStyle name="Comma 54 4 4 3" xfId="6726"/>
    <cellStyle name="Comma 54 4 4 4" xfId="6727"/>
    <cellStyle name="Comma 54 4 4 5" xfId="6728"/>
    <cellStyle name="Comma 54 4 5" xfId="6729"/>
    <cellStyle name="Comma 54 4 5 2" xfId="6730"/>
    <cellStyle name="Comma 54 4 5 3" xfId="6731"/>
    <cellStyle name="Comma 54 4 5 4" xfId="6732"/>
    <cellStyle name="Comma 54 4 6" xfId="6733"/>
    <cellStyle name="Comma 54 4 7" xfId="6734"/>
    <cellStyle name="Comma 54 4 8" xfId="6735"/>
    <cellStyle name="Comma 54 5" xfId="6736"/>
    <cellStyle name="Comma 54 5 2" xfId="6737"/>
    <cellStyle name="Comma 54 5 2 2" xfId="6738"/>
    <cellStyle name="Comma 54 5 2 2 2" xfId="6739"/>
    <cellStyle name="Comma 54 5 2 2 2 2" xfId="6740"/>
    <cellStyle name="Comma 54 5 2 2 2 3" xfId="6741"/>
    <cellStyle name="Comma 54 5 2 2 2 4" xfId="6742"/>
    <cellStyle name="Comma 54 5 2 2 3" xfId="6743"/>
    <cellStyle name="Comma 54 5 2 2 4" xfId="6744"/>
    <cellStyle name="Comma 54 5 2 2 5" xfId="6745"/>
    <cellStyle name="Comma 54 5 2 3" xfId="6746"/>
    <cellStyle name="Comma 54 5 2 3 2" xfId="6747"/>
    <cellStyle name="Comma 54 5 2 3 3" xfId="6748"/>
    <cellStyle name="Comma 54 5 2 3 4" xfId="6749"/>
    <cellStyle name="Comma 54 5 2 4" xfId="6750"/>
    <cellStyle name="Comma 54 5 2 5" xfId="6751"/>
    <cellStyle name="Comma 54 5 2 6" xfId="6752"/>
    <cellStyle name="Comma 54 5 3" xfId="6753"/>
    <cellStyle name="Comma 54 5 3 2" xfId="6754"/>
    <cellStyle name="Comma 54 5 3 2 2" xfId="6755"/>
    <cellStyle name="Comma 54 5 3 2 2 2" xfId="6756"/>
    <cellStyle name="Comma 54 5 3 2 2 3" xfId="6757"/>
    <cellStyle name="Comma 54 5 3 2 2 4" xfId="6758"/>
    <cellStyle name="Comma 54 5 3 2 3" xfId="6759"/>
    <cellStyle name="Comma 54 5 3 2 4" xfId="6760"/>
    <cellStyle name="Comma 54 5 3 2 5" xfId="6761"/>
    <cellStyle name="Comma 54 5 3 3" xfId="6762"/>
    <cellStyle name="Comma 54 5 3 3 2" xfId="6763"/>
    <cellStyle name="Comma 54 5 3 3 3" xfId="6764"/>
    <cellStyle name="Comma 54 5 3 3 4" xfId="6765"/>
    <cellStyle name="Comma 54 5 3 4" xfId="6766"/>
    <cellStyle name="Comma 54 5 3 5" xfId="6767"/>
    <cellStyle name="Comma 54 5 3 6" xfId="6768"/>
    <cellStyle name="Comma 54 5 4" xfId="6769"/>
    <cellStyle name="Comma 54 5 4 2" xfId="6770"/>
    <cellStyle name="Comma 54 5 4 2 2" xfId="6771"/>
    <cellStyle name="Comma 54 5 4 2 3" xfId="6772"/>
    <cellStyle name="Comma 54 5 4 2 4" xfId="6773"/>
    <cellStyle name="Comma 54 5 4 3" xfId="6774"/>
    <cellStyle name="Comma 54 5 4 4" xfId="6775"/>
    <cellStyle name="Comma 54 5 4 5" xfId="6776"/>
    <cellStyle name="Comma 54 5 5" xfId="6777"/>
    <cellStyle name="Comma 54 5 5 2" xfId="6778"/>
    <cellStyle name="Comma 54 5 5 3" xfId="6779"/>
    <cellStyle name="Comma 54 5 5 4" xfId="6780"/>
    <cellStyle name="Comma 54 5 6" xfId="6781"/>
    <cellStyle name="Comma 54 5 7" xfId="6782"/>
    <cellStyle name="Comma 54 5 8" xfId="6783"/>
    <cellStyle name="Comma 54 6" xfId="6784"/>
    <cellStyle name="Comma 54 6 2" xfId="6785"/>
    <cellStyle name="Comma 54 6 2 2" xfId="6786"/>
    <cellStyle name="Comma 54 6 2 2 2" xfId="6787"/>
    <cellStyle name="Comma 54 6 2 2 3" xfId="6788"/>
    <cellStyle name="Comma 54 6 2 2 4" xfId="6789"/>
    <cellStyle name="Comma 54 6 2 3" xfId="6790"/>
    <cellStyle name="Comma 54 6 2 4" xfId="6791"/>
    <cellStyle name="Comma 54 6 2 5" xfId="6792"/>
    <cellStyle name="Comma 54 6 3" xfId="6793"/>
    <cellStyle name="Comma 54 6 3 2" xfId="6794"/>
    <cellStyle name="Comma 54 6 3 3" xfId="6795"/>
    <cellStyle name="Comma 54 6 3 4" xfId="6796"/>
    <cellStyle name="Comma 54 6 4" xfId="6797"/>
    <cellStyle name="Comma 54 6 5" xfId="6798"/>
    <cellStyle name="Comma 54 6 6" xfId="6799"/>
    <cellStyle name="Comma 54 7" xfId="6800"/>
    <cellStyle name="Comma 54 7 2" xfId="6801"/>
    <cellStyle name="Comma 54 7 2 2" xfId="6802"/>
    <cellStyle name="Comma 54 7 2 2 2" xfId="6803"/>
    <cellStyle name="Comma 54 7 2 2 3" xfId="6804"/>
    <cellStyle name="Comma 54 7 2 2 4" xfId="6805"/>
    <cellStyle name="Comma 54 7 2 3" xfId="6806"/>
    <cellStyle name="Comma 54 7 2 4" xfId="6807"/>
    <cellStyle name="Comma 54 7 2 5" xfId="6808"/>
    <cellStyle name="Comma 54 7 3" xfId="6809"/>
    <cellStyle name="Comma 54 7 3 2" xfId="6810"/>
    <cellStyle name="Comma 54 7 3 3" xfId="6811"/>
    <cellStyle name="Comma 54 7 3 4" xfId="6812"/>
    <cellStyle name="Comma 54 7 4" xfId="6813"/>
    <cellStyle name="Comma 54 7 5" xfId="6814"/>
    <cellStyle name="Comma 54 7 6" xfId="6815"/>
    <cellStyle name="Comma 54 8" xfId="6816"/>
    <cellStyle name="Comma 54 8 2" xfId="6817"/>
    <cellStyle name="Comma 54 8 2 2" xfId="6818"/>
    <cellStyle name="Comma 54 8 2 3" xfId="6819"/>
    <cellStyle name="Comma 54 8 2 4" xfId="6820"/>
    <cellStyle name="Comma 54 8 3" xfId="6821"/>
    <cellStyle name="Comma 54 8 4" xfId="6822"/>
    <cellStyle name="Comma 54 8 5" xfId="6823"/>
    <cellStyle name="Comma 54 9" xfId="6824"/>
    <cellStyle name="Comma 54 9 2" xfId="6825"/>
    <cellStyle name="Comma 54 9 3" xfId="6826"/>
    <cellStyle name="Comma 54 9 4" xfId="6827"/>
    <cellStyle name="Comma 55" xfId="6828"/>
    <cellStyle name="Comma 55 10" xfId="6829"/>
    <cellStyle name="Comma 55 11" xfId="6830"/>
    <cellStyle name="Comma 55 12" xfId="6831"/>
    <cellStyle name="Comma 55 2" xfId="6832"/>
    <cellStyle name="Comma 55 2 10" xfId="6833"/>
    <cellStyle name="Comma 55 2 2" xfId="6834"/>
    <cellStyle name="Comma 55 2 2 2" xfId="6835"/>
    <cellStyle name="Comma 55 2 2 2 2" xfId="6836"/>
    <cellStyle name="Comma 55 2 2 2 2 2" xfId="6837"/>
    <cellStyle name="Comma 55 2 2 2 2 2 2" xfId="6838"/>
    <cellStyle name="Comma 55 2 2 2 2 2 3" xfId="6839"/>
    <cellStyle name="Comma 55 2 2 2 2 2 4" xfId="6840"/>
    <cellStyle name="Comma 55 2 2 2 2 3" xfId="6841"/>
    <cellStyle name="Comma 55 2 2 2 2 4" xfId="6842"/>
    <cellStyle name="Comma 55 2 2 2 2 5" xfId="6843"/>
    <cellStyle name="Comma 55 2 2 2 3" xfId="6844"/>
    <cellStyle name="Comma 55 2 2 2 3 2" xfId="6845"/>
    <cellStyle name="Comma 55 2 2 2 3 3" xfId="6846"/>
    <cellStyle name="Comma 55 2 2 2 3 4" xfId="6847"/>
    <cellStyle name="Comma 55 2 2 2 4" xfId="6848"/>
    <cellStyle name="Comma 55 2 2 2 5" xfId="6849"/>
    <cellStyle name="Comma 55 2 2 2 6" xfId="6850"/>
    <cellStyle name="Comma 55 2 2 3" xfId="6851"/>
    <cellStyle name="Comma 55 2 2 3 2" xfId="6852"/>
    <cellStyle name="Comma 55 2 2 3 2 2" xfId="6853"/>
    <cellStyle name="Comma 55 2 2 3 2 2 2" xfId="6854"/>
    <cellStyle name="Comma 55 2 2 3 2 2 3" xfId="6855"/>
    <cellStyle name="Comma 55 2 2 3 2 2 4" xfId="6856"/>
    <cellStyle name="Comma 55 2 2 3 2 3" xfId="6857"/>
    <cellStyle name="Comma 55 2 2 3 2 4" xfId="6858"/>
    <cellStyle name="Comma 55 2 2 3 2 5" xfId="6859"/>
    <cellStyle name="Comma 55 2 2 3 3" xfId="6860"/>
    <cellStyle name="Comma 55 2 2 3 3 2" xfId="6861"/>
    <cellStyle name="Comma 55 2 2 3 3 3" xfId="6862"/>
    <cellStyle name="Comma 55 2 2 3 3 4" xfId="6863"/>
    <cellStyle name="Comma 55 2 2 3 4" xfId="6864"/>
    <cellStyle name="Comma 55 2 2 3 5" xfId="6865"/>
    <cellStyle name="Comma 55 2 2 3 6" xfId="6866"/>
    <cellStyle name="Comma 55 2 2 4" xfId="6867"/>
    <cellStyle name="Comma 55 2 2 4 2" xfId="6868"/>
    <cellStyle name="Comma 55 2 2 4 2 2" xfId="6869"/>
    <cellStyle name="Comma 55 2 2 4 2 3" xfId="6870"/>
    <cellStyle name="Comma 55 2 2 4 2 4" xfId="6871"/>
    <cellStyle name="Comma 55 2 2 4 3" xfId="6872"/>
    <cellStyle name="Comma 55 2 2 4 4" xfId="6873"/>
    <cellStyle name="Comma 55 2 2 4 5" xfId="6874"/>
    <cellStyle name="Comma 55 2 2 5" xfId="6875"/>
    <cellStyle name="Comma 55 2 2 5 2" xfId="6876"/>
    <cellStyle name="Comma 55 2 2 5 3" xfId="6877"/>
    <cellStyle name="Comma 55 2 2 5 4" xfId="6878"/>
    <cellStyle name="Comma 55 2 2 6" xfId="6879"/>
    <cellStyle name="Comma 55 2 2 7" xfId="6880"/>
    <cellStyle name="Comma 55 2 2 8" xfId="6881"/>
    <cellStyle name="Comma 55 2 3" xfId="6882"/>
    <cellStyle name="Comma 55 2 3 2" xfId="6883"/>
    <cellStyle name="Comma 55 2 3 2 2" xfId="6884"/>
    <cellStyle name="Comma 55 2 3 2 2 2" xfId="6885"/>
    <cellStyle name="Comma 55 2 3 2 2 2 2" xfId="6886"/>
    <cellStyle name="Comma 55 2 3 2 2 2 3" xfId="6887"/>
    <cellStyle name="Comma 55 2 3 2 2 2 4" xfId="6888"/>
    <cellStyle name="Comma 55 2 3 2 2 3" xfId="6889"/>
    <cellStyle name="Comma 55 2 3 2 2 4" xfId="6890"/>
    <cellStyle name="Comma 55 2 3 2 2 5" xfId="6891"/>
    <cellStyle name="Comma 55 2 3 2 3" xfId="6892"/>
    <cellStyle name="Comma 55 2 3 2 3 2" xfId="6893"/>
    <cellStyle name="Comma 55 2 3 2 3 3" xfId="6894"/>
    <cellStyle name="Comma 55 2 3 2 3 4" xfId="6895"/>
    <cellStyle name="Comma 55 2 3 2 4" xfId="6896"/>
    <cellStyle name="Comma 55 2 3 2 5" xfId="6897"/>
    <cellStyle name="Comma 55 2 3 2 6" xfId="6898"/>
    <cellStyle name="Comma 55 2 3 3" xfId="6899"/>
    <cellStyle name="Comma 55 2 3 3 2" xfId="6900"/>
    <cellStyle name="Comma 55 2 3 3 2 2" xfId="6901"/>
    <cellStyle name="Comma 55 2 3 3 2 2 2" xfId="6902"/>
    <cellStyle name="Comma 55 2 3 3 2 2 3" xfId="6903"/>
    <cellStyle name="Comma 55 2 3 3 2 2 4" xfId="6904"/>
    <cellStyle name="Comma 55 2 3 3 2 3" xfId="6905"/>
    <cellStyle name="Comma 55 2 3 3 2 4" xfId="6906"/>
    <cellStyle name="Comma 55 2 3 3 2 5" xfId="6907"/>
    <cellStyle name="Comma 55 2 3 3 3" xfId="6908"/>
    <cellStyle name="Comma 55 2 3 3 3 2" xfId="6909"/>
    <cellStyle name="Comma 55 2 3 3 3 3" xfId="6910"/>
    <cellStyle name="Comma 55 2 3 3 3 4" xfId="6911"/>
    <cellStyle name="Comma 55 2 3 3 4" xfId="6912"/>
    <cellStyle name="Comma 55 2 3 3 5" xfId="6913"/>
    <cellStyle name="Comma 55 2 3 3 6" xfId="6914"/>
    <cellStyle name="Comma 55 2 3 4" xfId="6915"/>
    <cellStyle name="Comma 55 2 3 4 2" xfId="6916"/>
    <cellStyle name="Comma 55 2 3 4 2 2" xfId="6917"/>
    <cellStyle name="Comma 55 2 3 4 2 3" xfId="6918"/>
    <cellStyle name="Comma 55 2 3 4 2 4" xfId="6919"/>
    <cellStyle name="Comma 55 2 3 4 3" xfId="6920"/>
    <cellStyle name="Comma 55 2 3 4 4" xfId="6921"/>
    <cellStyle name="Comma 55 2 3 4 5" xfId="6922"/>
    <cellStyle name="Comma 55 2 3 5" xfId="6923"/>
    <cellStyle name="Comma 55 2 3 5 2" xfId="6924"/>
    <cellStyle name="Comma 55 2 3 5 3" xfId="6925"/>
    <cellStyle name="Comma 55 2 3 5 4" xfId="6926"/>
    <cellStyle name="Comma 55 2 3 6" xfId="6927"/>
    <cellStyle name="Comma 55 2 3 7" xfId="6928"/>
    <cellStyle name="Comma 55 2 3 8" xfId="6929"/>
    <cellStyle name="Comma 55 2 4" xfId="6930"/>
    <cellStyle name="Comma 55 2 4 2" xfId="6931"/>
    <cellStyle name="Comma 55 2 4 2 2" xfId="6932"/>
    <cellStyle name="Comma 55 2 4 2 2 2" xfId="6933"/>
    <cellStyle name="Comma 55 2 4 2 2 3" xfId="6934"/>
    <cellStyle name="Comma 55 2 4 2 2 4" xfId="6935"/>
    <cellStyle name="Comma 55 2 4 2 3" xfId="6936"/>
    <cellStyle name="Comma 55 2 4 2 4" xfId="6937"/>
    <cellStyle name="Comma 55 2 4 2 5" xfId="6938"/>
    <cellStyle name="Comma 55 2 4 3" xfId="6939"/>
    <cellStyle name="Comma 55 2 4 3 2" xfId="6940"/>
    <cellStyle name="Comma 55 2 4 3 3" xfId="6941"/>
    <cellStyle name="Comma 55 2 4 3 4" xfId="6942"/>
    <cellStyle name="Comma 55 2 4 4" xfId="6943"/>
    <cellStyle name="Comma 55 2 4 5" xfId="6944"/>
    <cellStyle name="Comma 55 2 4 6" xfId="6945"/>
    <cellStyle name="Comma 55 2 5" xfId="6946"/>
    <cellStyle name="Comma 55 2 5 2" xfId="6947"/>
    <cellStyle name="Comma 55 2 5 2 2" xfId="6948"/>
    <cellStyle name="Comma 55 2 5 2 2 2" xfId="6949"/>
    <cellStyle name="Comma 55 2 5 2 2 3" xfId="6950"/>
    <cellStyle name="Comma 55 2 5 2 2 4" xfId="6951"/>
    <cellStyle name="Comma 55 2 5 2 3" xfId="6952"/>
    <cellStyle name="Comma 55 2 5 2 4" xfId="6953"/>
    <cellStyle name="Comma 55 2 5 2 5" xfId="6954"/>
    <cellStyle name="Comma 55 2 5 3" xfId="6955"/>
    <cellStyle name="Comma 55 2 5 3 2" xfId="6956"/>
    <cellStyle name="Comma 55 2 5 3 3" xfId="6957"/>
    <cellStyle name="Comma 55 2 5 3 4" xfId="6958"/>
    <cellStyle name="Comma 55 2 5 4" xfId="6959"/>
    <cellStyle name="Comma 55 2 5 5" xfId="6960"/>
    <cellStyle name="Comma 55 2 5 6" xfId="6961"/>
    <cellStyle name="Comma 55 2 6" xfId="6962"/>
    <cellStyle name="Comma 55 2 6 2" xfId="6963"/>
    <cellStyle name="Comma 55 2 6 2 2" xfId="6964"/>
    <cellStyle name="Comma 55 2 6 2 3" xfId="6965"/>
    <cellStyle name="Comma 55 2 6 2 4" xfId="6966"/>
    <cellStyle name="Comma 55 2 6 3" xfId="6967"/>
    <cellStyle name="Comma 55 2 6 4" xfId="6968"/>
    <cellStyle name="Comma 55 2 6 5" xfId="6969"/>
    <cellStyle name="Comma 55 2 7" xfId="6970"/>
    <cellStyle name="Comma 55 2 7 2" xfId="6971"/>
    <cellStyle name="Comma 55 2 7 3" xfId="6972"/>
    <cellStyle name="Comma 55 2 7 4" xfId="6973"/>
    <cellStyle name="Comma 55 2 8" xfId="6974"/>
    <cellStyle name="Comma 55 2 9" xfId="6975"/>
    <cellStyle name="Comma 55 3" xfId="6976"/>
    <cellStyle name="Comma 55 3 10" xfId="6977"/>
    <cellStyle name="Comma 55 3 2" xfId="6978"/>
    <cellStyle name="Comma 55 3 2 2" xfId="6979"/>
    <cellStyle name="Comma 55 3 2 2 2" xfId="6980"/>
    <cellStyle name="Comma 55 3 2 2 2 2" xfId="6981"/>
    <cellStyle name="Comma 55 3 2 2 2 2 2" xfId="6982"/>
    <cellStyle name="Comma 55 3 2 2 2 2 3" xfId="6983"/>
    <cellStyle name="Comma 55 3 2 2 2 2 4" xfId="6984"/>
    <cellStyle name="Comma 55 3 2 2 2 3" xfId="6985"/>
    <cellStyle name="Comma 55 3 2 2 2 4" xfId="6986"/>
    <cellStyle name="Comma 55 3 2 2 2 5" xfId="6987"/>
    <cellStyle name="Comma 55 3 2 2 3" xfId="6988"/>
    <cellStyle name="Comma 55 3 2 2 3 2" xfId="6989"/>
    <cellStyle name="Comma 55 3 2 2 3 3" xfId="6990"/>
    <cellStyle name="Comma 55 3 2 2 3 4" xfId="6991"/>
    <cellStyle name="Comma 55 3 2 2 4" xfId="6992"/>
    <cellStyle name="Comma 55 3 2 2 5" xfId="6993"/>
    <cellStyle name="Comma 55 3 2 2 6" xfId="6994"/>
    <cellStyle name="Comma 55 3 2 3" xfId="6995"/>
    <cellStyle name="Comma 55 3 2 3 2" xfId="6996"/>
    <cellStyle name="Comma 55 3 2 3 2 2" xfId="6997"/>
    <cellStyle name="Comma 55 3 2 3 2 2 2" xfId="6998"/>
    <cellStyle name="Comma 55 3 2 3 2 2 3" xfId="6999"/>
    <cellStyle name="Comma 55 3 2 3 2 2 4" xfId="7000"/>
    <cellStyle name="Comma 55 3 2 3 2 3" xfId="7001"/>
    <cellStyle name="Comma 55 3 2 3 2 4" xfId="7002"/>
    <cellStyle name="Comma 55 3 2 3 2 5" xfId="7003"/>
    <cellStyle name="Comma 55 3 2 3 3" xfId="7004"/>
    <cellStyle name="Comma 55 3 2 3 3 2" xfId="7005"/>
    <cellStyle name="Comma 55 3 2 3 3 3" xfId="7006"/>
    <cellStyle name="Comma 55 3 2 3 3 4" xfId="7007"/>
    <cellStyle name="Comma 55 3 2 3 4" xfId="7008"/>
    <cellStyle name="Comma 55 3 2 3 5" xfId="7009"/>
    <cellStyle name="Comma 55 3 2 3 6" xfId="7010"/>
    <cellStyle name="Comma 55 3 2 4" xfId="7011"/>
    <cellStyle name="Comma 55 3 2 4 2" xfId="7012"/>
    <cellStyle name="Comma 55 3 2 4 2 2" xfId="7013"/>
    <cellStyle name="Comma 55 3 2 4 2 3" xfId="7014"/>
    <cellStyle name="Comma 55 3 2 4 2 4" xfId="7015"/>
    <cellStyle name="Comma 55 3 2 4 3" xfId="7016"/>
    <cellStyle name="Comma 55 3 2 4 4" xfId="7017"/>
    <cellStyle name="Comma 55 3 2 4 5" xfId="7018"/>
    <cellStyle name="Comma 55 3 2 5" xfId="7019"/>
    <cellStyle name="Comma 55 3 2 5 2" xfId="7020"/>
    <cellStyle name="Comma 55 3 2 5 3" xfId="7021"/>
    <cellStyle name="Comma 55 3 2 5 4" xfId="7022"/>
    <cellStyle name="Comma 55 3 2 6" xfId="7023"/>
    <cellStyle name="Comma 55 3 2 7" xfId="7024"/>
    <cellStyle name="Comma 55 3 2 8" xfId="7025"/>
    <cellStyle name="Comma 55 3 3" xfId="7026"/>
    <cellStyle name="Comma 55 3 3 2" xfId="7027"/>
    <cellStyle name="Comma 55 3 3 2 2" xfId="7028"/>
    <cellStyle name="Comma 55 3 3 2 2 2" xfId="7029"/>
    <cellStyle name="Comma 55 3 3 2 2 2 2" xfId="7030"/>
    <cellStyle name="Comma 55 3 3 2 2 2 3" xfId="7031"/>
    <cellStyle name="Comma 55 3 3 2 2 2 4" xfId="7032"/>
    <cellStyle name="Comma 55 3 3 2 2 3" xfId="7033"/>
    <cellStyle name="Comma 55 3 3 2 2 4" xfId="7034"/>
    <cellStyle name="Comma 55 3 3 2 2 5" xfId="7035"/>
    <cellStyle name="Comma 55 3 3 2 3" xfId="7036"/>
    <cellStyle name="Comma 55 3 3 2 3 2" xfId="7037"/>
    <cellStyle name="Comma 55 3 3 2 3 3" xfId="7038"/>
    <cellStyle name="Comma 55 3 3 2 3 4" xfId="7039"/>
    <cellStyle name="Comma 55 3 3 2 4" xfId="7040"/>
    <cellStyle name="Comma 55 3 3 2 5" xfId="7041"/>
    <cellStyle name="Comma 55 3 3 2 6" xfId="7042"/>
    <cellStyle name="Comma 55 3 3 3" xfId="7043"/>
    <cellStyle name="Comma 55 3 3 3 2" xfId="7044"/>
    <cellStyle name="Comma 55 3 3 3 2 2" xfId="7045"/>
    <cellStyle name="Comma 55 3 3 3 2 2 2" xfId="7046"/>
    <cellStyle name="Comma 55 3 3 3 2 2 3" xfId="7047"/>
    <cellStyle name="Comma 55 3 3 3 2 2 4" xfId="7048"/>
    <cellStyle name="Comma 55 3 3 3 2 3" xfId="7049"/>
    <cellStyle name="Comma 55 3 3 3 2 4" xfId="7050"/>
    <cellStyle name="Comma 55 3 3 3 2 5" xfId="7051"/>
    <cellStyle name="Comma 55 3 3 3 3" xfId="7052"/>
    <cellStyle name="Comma 55 3 3 3 3 2" xfId="7053"/>
    <cellStyle name="Comma 55 3 3 3 3 3" xfId="7054"/>
    <cellStyle name="Comma 55 3 3 3 3 4" xfId="7055"/>
    <cellStyle name="Comma 55 3 3 3 4" xfId="7056"/>
    <cellStyle name="Comma 55 3 3 3 5" xfId="7057"/>
    <cellStyle name="Comma 55 3 3 3 6" xfId="7058"/>
    <cellStyle name="Comma 55 3 3 4" xfId="7059"/>
    <cellStyle name="Comma 55 3 3 4 2" xfId="7060"/>
    <cellStyle name="Comma 55 3 3 4 2 2" xfId="7061"/>
    <cellStyle name="Comma 55 3 3 4 2 3" xfId="7062"/>
    <cellStyle name="Comma 55 3 3 4 2 4" xfId="7063"/>
    <cellStyle name="Comma 55 3 3 4 3" xfId="7064"/>
    <cellStyle name="Comma 55 3 3 4 4" xfId="7065"/>
    <cellStyle name="Comma 55 3 3 4 5" xfId="7066"/>
    <cellStyle name="Comma 55 3 3 5" xfId="7067"/>
    <cellStyle name="Comma 55 3 3 5 2" xfId="7068"/>
    <cellStyle name="Comma 55 3 3 5 3" xfId="7069"/>
    <cellStyle name="Comma 55 3 3 5 4" xfId="7070"/>
    <cellStyle name="Comma 55 3 3 6" xfId="7071"/>
    <cellStyle name="Comma 55 3 3 7" xfId="7072"/>
    <cellStyle name="Comma 55 3 3 8" xfId="7073"/>
    <cellStyle name="Comma 55 3 4" xfId="7074"/>
    <cellStyle name="Comma 55 3 4 2" xfId="7075"/>
    <cellStyle name="Comma 55 3 4 2 2" xfId="7076"/>
    <cellStyle name="Comma 55 3 4 2 2 2" xfId="7077"/>
    <cellStyle name="Comma 55 3 4 2 2 3" xfId="7078"/>
    <cellStyle name="Comma 55 3 4 2 2 4" xfId="7079"/>
    <cellStyle name="Comma 55 3 4 2 3" xfId="7080"/>
    <cellStyle name="Comma 55 3 4 2 4" xfId="7081"/>
    <cellStyle name="Comma 55 3 4 2 5" xfId="7082"/>
    <cellStyle name="Comma 55 3 4 3" xfId="7083"/>
    <cellStyle name="Comma 55 3 4 3 2" xfId="7084"/>
    <cellStyle name="Comma 55 3 4 3 3" xfId="7085"/>
    <cellStyle name="Comma 55 3 4 3 4" xfId="7086"/>
    <cellStyle name="Comma 55 3 4 4" xfId="7087"/>
    <cellStyle name="Comma 55 3 4 5" xfId="7088"/>
    <cellStyle name="Comma 55 3 4 6" xfId="7089"/>
    <cellStyle name="Comma 55 3 5" xfId="7090"/>
    <cellStyle name="Comma 55 3 5 2" xfId="7091"/>
    <cellStyle name="Comma 55 3 5 2 2" xfId="7092"/>
    <cellStyle name="Comma 55 3 5 2 2 2" xfId="7093"/>
    <cellStyle name="Comma 55 3 5 2 2 3" xfId="7094"/>
    <cellStyle name="Comma 55 3 5 2 2 4" xfId="7095"/>
    <cellStyle name="Comma 55 3 5 2 3" xfId="7096"/>
    <cellStyle name="Comma 55 3 5 2 4" xfId="7097"/>
    <cellStyle name="Comma 55 3 5 2 5" xfId="7098"/>
    <cellStyle name="Comma 55 3 5 3" xfId="7099"/>
    <cellStyle name="Comma 55 3 5 3 2" xfId="7100"/>
    <cellStyle name="Comma 55 3 5 3 3" xfId="7101"/>
    <cellStyle name="Comma 55 3 5 3 4" xfId="7102"/>
    <cellStyle name="Comma 55 3 5 4" xfId="7103"/>
    <cellStyle name="Comma 55 3 5 5" xfId="7104"/>
    <cellStyle name="Comma 55 3 5 6" xfId="7105"/>
    <cellStyle name="Comma 55 3 6" xfId="7106"/>
    <cellStyle name="Comma 55 3 6 2" xfId="7107"/>
    <cellStyle name="Comma 55 3 6 2 2" xfId="7108"/>
    <cellStyle name="Comma 55 3 6 2 3" xfId="7109"/>
    <cellStyle name="Comma 55 3 6 2 4" xfId="7110"/>
    <cellStyle name="Comma 55 3 6 3" xfId="7111"/>
    <cellStyle name="Comma 55 3 6 4" xfId="7112"/>
    <cellStyle name="Comma 55 3 6 5" xfId="7113"/>
    <cellStyle name="Comma 55 3 7" xfId="7114"/>
    <cellStyle name="Comma 55 3 7 2" xfId="7115"/>
    <cellStyle name="Comma 55 3 7 3" xfId="7116"/>
    <cellStyle name="Comma 55 3 7 4" xfId="7117"/>
    <cellStyle name="Comma 55 3 8" xfId="7118"/>
    <cellStyle name="Comma 55 3 9" xfId="7119"/>
    <cellStyle name="Comma 55 4" xfId="7120"/>
    <cellStyle name="Comma 55 4 2" xfId="7121"/>
    <cellStyle name="Comma 55 4 2 2" xfId="7122"/>
    <cellStyle name="Comma 55 4 2 2 2" xfId="7123"/>
    <cellStyle name="Comma 55 4 2 2 2 2" xfId="7124"/>
    <cellStyle name="Comma 55 4 2 2 2 3" xfId="7125"/>
    <cellStyle name="Comma 55 4 2 2 2 4" xfId="7126"/>
    <cellStyle name="Comma 55 4 2 2 3" xfId="7127"/>
    <cellStyle name="Comma 55 4 2 2 4" xfId="7128"/>
    <cellStyle name="Comma 55 4 2 2 5" xfId="7129"/>
    <cellStyle name="Comma 55 4 2 3" xfId="7130"/>
    <cellStyle name="Comma 55 4 2 3 2" xfId="7131"/>
    <cellStyle name="Comma 55 4 2 3 3" xfId="7132"/>
    <cellStyle name="Comma 55 4 2 3 4" xfId="7133"/>
    <cellStyle name="Comma 55 4 2 4" xfId="7134"/>
    <cellStyle name="Comma 55 4 2 5" xfId="7135"/>
    <cellStyle name="Comma 55 4 2 6" xfId="7136"/>
    <cellStyle name="Comma 55 4 3" xfId="7137"/>
    <cellStyle name="Comma 55 4 3 2" xfId="7138"/>
    <cellStyle name="Comma 55 4 3 2 2" xfId="7139"/>
    <cellStyle name="Comma 55 4 3 2 2 2" xfId="7140"/>
    <cellStyle name="Comma 55 4 3 2 2 3" xfId="7141"/>
    <cellStyle name="Comma 55 4 3 2 2 4" xfId="7142"/>
    <cellStyle name="Comma 55 4 3 2 3" xfId="7143"/>
    <cellStyle name="Comma 55 4 3 2 4" xfId="7144"/>
    <cellStyle name="Comma 55 4 3 2 5" xfId="7145"/>
    <cellStyle name="Comma 55 4 3 3" xfId="7146"/>
    <cellStyle name="Comma 55 4 3 3 2" xfId="7147"/>
    <cellStyle name="Comma 55 4 3 3 3" xfId="7148"/>
    <cellStyle name="Comma 55 4 3 3 4" xfId="7149"/>
    <cellStyle name="Comma 55 4 3 4" xfId="7150"/>
    <cellStyle name="Comma 55 4 3 5" xfId="7151"/>
    <cellStyle name="Comma 55 4 3 6" xfId="7152"/>
    <cellStyle name="Comma 55 4 4" xfId="7153"/>
    <cellStyle name="Comma 55 4 4 2" xfId="7154"/>
    <cellStyle name="Comma 55 4 4 2 2" xfId="7155"/>
    <cellStyle name="Comma 55 4 4 2 3" xfId="7156"/>
    <cellStyle name="Comma 55 4 4 2 4" xfId="7157"/>
    <cellStyle name="Comma 55 4 4 3" xfId="7158"/>
    <cellStyle name="Comma 55 4 4 4" xfId="7159"/>
    <cellStyle name="Comma 55 4 4 5" xfId="7160"/>
    <cellStyle name="Comma 55 4 5" xfId="7161"/>
    <cellStyle name="Comma 55 4 5 2" xfId="7162"/>
    <cellStyle name="Comma 55 4 5 3" xfId="7163"/>
    <cellStyle name="Comma 55 4 5 4" xfId="7164"/>
    <cellStyle name="Comma 55 4 6" xfId="7165"/>
    <cellStyle name="Comma 55 4 7" xfId="7166"/>
    <cellStyle name="Comma 55 4 8" xfId="7167"/>
    <cellStyle name="Comma 55 5" xfId="7168"/>
    <cellStyle name="Comma 55 5 2" xfId="7169"/>
    <cellStyle name="Comma 55 5 2 2" xfId="7170"/>
    <cellStyle name="Comma 55 5 2 2 2" xfId="7171"/>
    <cellStyle name="Comma 55 5 2 2 2 2" xfId="7172"/>
    <cellStyle name="Comma 55 5 2 2 2 3" xfId="7173"/>
    <cellStyle name="Comma 55 5 2 2 2 4" xfId="7174"/>
    <cellStyle name="Comma 55 5 2 2 3" xfId="7175"/>
    <cellStyle name="Comma 55 5 2 2 4" xfId="7176"/>
    <cellStyle name="Comma 55 5 2 2 5" xfId="7177"/>
    <cellStyle name="Comma 55 5 2 3" xfId="7178"/>
    <cellStyle name="Comma 55 5 2 3 2" xfId="7179"/>
    <cellStyle name="Comma 55 5 2 3 3" xfId="7180"/>
    <cellStyle name="Comma 55 5 2 3 4" xfId="7181"/>
    <cellStyle name="Comma 55 5 2 4" xfId="7182"/>
    <cellStyle name="Comma 55 5 2 5" xfId="7183"/>
    <cellStyle name="Comma 55 5 2 6" xfId="7184"/>
    <cellStyle name="Comma 55 5 3" xfId="7185"/>
    <cellStyle name="Comma 55 5 3 2" xfId="7186"/>
    <cellStyle name="Comma 55 5 3 2 2" xfId="7187"/>
    <cellStyle name="Comma 55 5 3 2 2 2" xfId="7188"/>
    <cellStyle name="Comma 55 5 3 2 2 3" xfId="7189"/>
    <cellStyle name="Comma 55 5 3 2 2 4" xfId="7190"/>
    <cellStyle name="Comma 55 5 3 2 3" xfId="7191"/>
    <cellStyle name="Comma 55 5 3 2 4" xfId="7192"/>
    <cellStyle name="Comma 55 5 3 2 5" xfId="7193"/>
    <cellStyle name="Comma 55 5 3 3" xfId="7194"/>
    <cellStyle name="Comma 55 5 3 3 2" xfId="7195"/>
    <cellStyle name="Comma 55 5 3 3 3" xfId="7196"/>
    <cellStyle name="Comma 55 5 3 3 4" xfId="7197"/>
    <cellStyle name="Comma 55 5 3 4" xfId="7198"/>
    <cellStyle name="Comma 55 5 3 5" xfId="7199"/>
    <cellStyle name="Comma 55 5 3 6" xfId="7200"/>
    <cellStyle name="Comma 55 5 4" xfId="7201"/>
    <cellStyle name="Comma 55 5 4 2" xfId="7202"/>
    <cellStyle name="Comma 55 5 4 2 2" xfId="7203"/>
    <cellStyle name="Comma 55 5 4 2 3" xfId="7204"/>
    <cellStyle name="Comma 55 5 4 2 4" xfId="7205"/>
    <cellStyle name="Comma 55 5 4 3" xfId="7206"/>
    <cellStyle name="Comma 55 5 4 4" xfId="7207"/>
    <cellStyle name="Comma 55 5 4 5" xfId="7208"/>
    <cellStyle name="Comma 55 5 5" xfId="7209"/>
    <cellStyle name="Comma 55 5 5 2" xfId="7210"/>
    <cellStyle name="Comma 55 5 5 3" xfId="7211"/>
    <cellStyle name="Comma 55 5 5 4" xfId="7212"/>
    <cellStyle name="Comma 55 5 6" xfId="7213"/>
    <cellStyle name="Comma 55 5 7" xfId="7214"/>
    <cellStyle name="Comma 55 5 8" xfId="7215"/>
    <cellStyle name="Comma 55 6" xfId="7216"/>
    <cellStyle name="Comma 55 6 2" xfId="7217"/>
    <cellStyle name="Comma 55 6 2 2" xfId="7218"/>
    <cellStyle name="Comma 55 6 2 2 2" xfId="7219"/>
    <cellStyle name="Comma 55 6 2 2 3" xfId="7220"/>
    <cellStyle name="Comma 55 6 2 2 4" xfId="7221"/>
    <cellStyle name="Comma 55 6 2 3" xfId="7222"/>
    <cellStyle name="Comma 55 6 2 4" xfId="7223"/>
    <cellStyle name="Comma 55 6 2 5" xfId="7224"/>
    <cellStyle name="Comma 55 6 3" xfId="7225"/>
    <cellStyle name="Comma 55 6 3 2" xfId="7226"/>
    <cellStyle name="Comma 55 6 3 3" xfId="7227"/>
    <cellStyle name="Comma 55 6 3 4" xfId="7228"/>
    <cellStyle name="Comma 55 6 4" xfId="7229"/>
    <cellStyle name="Comma 55 6 5" xfId="7230"/>
    <cellStyle name="Comma 55 6 6" xfId="7231"/>
    <cellStyle name="Comma 55 7" xfId="7232"/>
    <cellStyle name="Comma 55 7 2" xfId="7233"/>
    <cellStyle name="Comma 55 7 2 2" xfId="7234"/>
    <cellStyle name="Comma 55 7 2 2 2" xfId="7235"/>
    <cellStyle name="Comma 55 7 2 2 3" xfId="7236"/>
    <cellStyle name="Comma 55 7 2 2 4" xfId="7237"/>
    <cellStyle name="Comma 55 7 2 3" xfId="7238"/>
    <cellStyle name="Comma 55 7 2 4" xfId="7239"/>
    <cellStyle name="Comma 55 7 2 5" xfId="7240"/>
    <cellStyle name="Comma 55 7 3" xfId="7241"/>
    <cellStyle name="Comma 55 7 3 2" xfId="7242"/>
    <cellStyle name="Comma 55 7 3 3" xfId="7243"/>
    <cellStyle name="Comma 55 7 3 4" xfId="7244"/>
    <cellStyle name="Comma 55 7 4" xfId="7245"/>
    <cellStyle name="Comma 55 7 5" xfId="7246"/>
    <cellStyle name="Comma 55 7 6" xfId="7247"/>
    <cellStyle name="Comma 55 8" xfId="7248"/>
    <cellStyle name="Comma 55 8 2" xfId="7249"/>
    <cellStyle name="Comma 55 8 2 2" xfId="7250"/>
    <cellStyle name="Comma 55 8 2 3" xfId="7251"/>
    <cellStyle name="Comma 55 8 2 4" xfId="7252"/>
    <cellStyle name="Comma 55 8 3" xfId="7253"/>
    <cellStyle name="Comma 55 8 4" xfId="7254"/>
    <cellStyle name="Comma 55 8 5" xfId="7255"/>
    <cellStyle name="Comma 55 9" xfId="7256"/>
    <cellStyle name="Comma 55 9 2" xfId="7257"/>
    <cellStyle name="Comma 55 9 3" xfId="7258"/>
    <cellStyle name="Comma 55 9 4" xfId="7259"/>
    <cellStyle name="Comma 56" xfId="7260"/>
    <cellStyle name="Comma 56 10" xfId="7261"/>
    <cellStyle name="Comma 56 11" xfId="7262"/>
    <cellStyle name="Comma 56 12" xfId="7263"/>
    <cellStyle name="Comma 56 2" xfId="7264"/>
    <cellStyle name="Comma 56 2 10" xfId="7265"/>
    <cellStyle name="Comma 56 2 2" xfId="7266"/>
    <cellStyle name="Comma 56 2 2 2" xfId="7267"/>
    <cellStyle name="Comma 56 2 2 2 2" xfId="7268"/>
    <cellStyle name="Comma 56 2 2 2 2 2" xfId="7269"/>
    <cellStyle name="Comma 56 2 2 2 2 2 2" xfId="7270"/>
    <cellStyle name="Comma 56 2 2 2 2 2 3" xfId="7271"/>
    <cellStyle name="Comma 56 2 2 2 2 2 4" xfId="7272"/>
    <cellStyle name="Comma 56 2 2 2 2 3" xfId="7273"/>
    <cellStyle name="Comma 56 2 2 2 2 4" xfId="7274"/>
    <cellStyle name="Comma 56 2 2 2 2 5" xfId="7275"/>
    <cellStyle name="Comma 56 2 2 2 3" xfId="7276"/>
    <cellStyle name="Comma 56 2 2 2 3 2" xfId="7277"/>
    <cellStyle name="Comma 56 2 2 2 3 3" xfId="7278"/>
    <cellStyle name="Comma 56 2 2 2 3 4" xfId="7279"/>
    <cellStyle name="Comma 56 2 2 2 4" xfId="7280"/>
    <cellStyle name="Comma 56 2 2 2 5" xfId="7281"/>
    <cellStyle name="Comma 56 2 2 2 6" xfId="7282"/>
    <cellStyle name="Comma 56 2 2 3" xfId="7283"/>
    <cellStyle name="Comma 56 2 2 3 2" xfId="7284"/>
    <cellStyle name="Comma 56 2 2 3 2 2" xfId="7285"/>
    <cellStyle name="Comma 56 2 2 3 2 2 2" xfId="7286"/>
    <cellStyle name="Comma 56 2 2 3 2 2 3" xfId="7287"/>
    <cellStyle name="Comma 56 2 2 3 2 2 4" xfId="7288"/>
    <cellStyle name="Comma 56 2 2 3 2 3" xfId="7289"/>
    <cellStyle name="Comma 56 2 2 3 2 4" xfId="7290"/>
    <cellStyle name="Comma 56 2 2 3 2 5" xfId="7291"/>
    <cellStyle name="Comma 56 2 2 3 3" xfId="7292"/>
    <cellStyle name="Comma 56 2 2 3 3 2" xfId="7293"/>
    <cellStyle name="Comma 56 2 2 3 3 3" xfId="7294"/>
    <cellStyle name="Comma 56 2 2 3 3 4" xfId="7295"/>
    <cellStyle name="Comma 56 2 2 3 4" xfId="7296"/>
    <cellStyle name="Comma 56 2 2 3 5" xfId="7297"/>
    <cellStyle name="Comma 56 2 2 3 6" xfId="7298"/>
    <cellStyle name="Comma 56 2 2 4" xfId="7299"/>
    <cellStyle name="Comma 56 2 2 4 2" xfId="7300"/>
    <cellStyle name="Comma 56 2 2 4 2 2" xfId="7301"/>
    <cellStyle name="Comma 56 2 2 4 2 3" xfId="7302"/>
    <cellStyle name="Comma 56 2 2 4 2 4" xfId="7303"/>
    <cellStyle name="Comma 56 2 2 4 3" xfId="7304"/>
    <cellStyle name="Comma 56 2 2 4 4" xfId="7305"/>
    <cellStyle name="Comma 56 2 2 4 5" xfId="7306"/>
    <cellStyle name="Comma 56 2 2 5" xfId="7307"/>
    <cellStyle name="Comma 56 2 2 5 2" xfId="7308"/>
    <cellStyle name="Comma 56 2 2 5 3" xfId="7309"/>
    <cellStyle name="Comma 56 2 2 5 4" xfId="7310"/>
    <cellStyle name="Comma 56 2 2 6" xfId="7311"/>
    <cellStyle name="Comma 56 2 2 7" xfId="7312"/>
    <cellStyle name="Comma 56 2 2 8" xfId="7313"/>
    <cellStyle name="Comma 56 2 3" xfId="7314"/>
    <cellStyle name="Comma 56 2 3 2" xfId="7315"/>
    <cellStyle name="Comma 56 2 3 2 2" xfId="7316"/>
    <cellStyle name="Comma 56 2 3 2 2 2" xfId="7317"/>
    <cellStyle name="Comma 56 2 3 2 2 2 2" xfId="7318"/>
    <cellStyle name="Comma 56 2 3 2 2 2 3" xfId="7319"/>
    <cellStyle name="Comma 56 2 3 2 2 2 4" xfId="7320"/>
    <cellStyle name="Comma 56 2 3 2 2 3" xfId="7321"/>
    <cellStyle name="Comma 56 2 3 2 2 4" xfId="7322"/>
    <cellStyle name="Comma 56 2 3 2 2 5" xfId="7323"/>
    <cellStyle name="Comma 56 2 3 2 3" xfId="7324"/>
    <cellStyle name="Comma 56 2 3 2 3 2" xfId="7325"/>
    <cellStyle name="Comma 56 2 3 2 3 3" xfId="7326"/>
    <cellStyle name="Comma 56 2 3 2 3 4" xfId="7327"/>
    <cellStyle name="Comma 56 2 3 2 4" xfId="7328"/>
    <cellStyle name="Comma 56 2 3 2 5" xfId="7329"/>
    <cellStyle name="Comma 56 2 3 2 6" xfId="7330"/>
    <cellStyle name="Comma 56 2 3 3" xfId="7331"/>
    <cellStyle name="Comma 56 2 3 3 2" xfId="7332"/>
    <cellStyle name="Comma 56 2 3 3 2 2" xfId="7333"/>
    <cellStyle name="Comma 56 2 3 3 2 2 2" xfId="7334"/>
    <cellStyle name="Comma 56 2 3 3 2 2 3" xfId="7335"/>
    <cellStyle name="Comma 56 2 3 3 2 2 4" xfId="7336"/>
    <cellStyle name="Comma 56 2 3 3 2 3" xfId="7337"/>
    <cellStyle name="Comma 56 2 3 3 2 4" xfId="7338"/>
    <cellStyle name="Comma 56 2 3 3 2 5" xfId="7339"/>
    <cellStyle name="Comma 56 2 3 3 3" xfId="7340"/>
    <cellStyle name="Comma 56 2 3 3 3 2" xfId="7341"/>
    <cellStyle name="Comma 56 2 3 3 3 3" xfId="7342"/>
    <cellStyle name="Comma 56 2 3 3 3 4" xfId="7343"/>
    <cellStyle name="Comma 56 2 3 3 4" xfId="7344"/>
    <cellStyle name="Comma 56 2 3 3 5" xfId="7345"/>
    <cellStyle name="Comma 56 2 3 3 6" xfId="7346"/>
    <cellStyle name="Comma 56 2 3 4" xfId="7347"/>
    <cellStyle name="Comma 56 2 3 4 2" xfId="7348"/>
    <cellStyle name="Comma 56 2 3 4 2 2" xfId="7349"/>
    <cellStyle name="Comma 56 2 3 4 2 3" xfId="7350"/>
    <cellStyle name="Comma 56 2 3 4 2 4" xfId="7351"/>
    <cellStyle name="Comma 56 2 3 4 3" xfId="7352"/>
    <cellStyle name="Comma 56 2 3 4 4" xfId="7353"/>
    <cellStyle name="Comma 56 2 3 4 5" xfId="7354"/>
    <cellStyle name="Comma 56 2 3 5" xfId="7355"/>
    <cellStyle name="Comma 56 2 3 5 2" xfId="7356"/>
    <cellStyle name="Comma 56 2 3 5 3" xfId="7357"/>
    <cellStyle name="Comma 56 2 3 5 4" xfId="7358"/>
    <cellStyle name="Comma 56 2 3 6" xfId="7359"/>
    <cellStyle name="Comma 56 2 3 7" xfId="7360"/>
    <cellStyle name="Comma 56 2 3 8" xfId="7361"/>
    <cellStyle name="Comma 56 2 4" xfId="7362"/>
    <cellStyle name="Comma 56 2 4 2" xfId="7363"/>
    <cellStyle name="Comma 56 2 4 2 2" xfId="7364"/>
    <cellStyle name="Comma 56 2 4 2 2 2" xfId="7365"/>
    <cellStyle name="Comma 56 2 4 2 2 3" xfId="7366"/>
    <cellStyle name="Comma 56 2 4 2 2 4" xfId="7367"/>
    <cellStyle name="Comma 56 2 4 2 3" xfId="7368"/>
    <cellStyle name="Comma 56 2 4 2 4" xfId="7369"/>
    <cellStyle name="Comma 56 2 4 2 5" xfId="7370"/>
    <cellStyle name="Comma 56 2 4 3" xfId="7371"/>
    <cellStyle name="Comma 56 2 4 3 2" xfId="7372"/>
    <cellStyle name="Comma 56 2 4 3 3" xfId="7373"/>
    <cellStyle name="Comma 56 2 4 3 4" xfId="7374"/>
    <cellStyle name="Comma 56 2 4 4" xfId="7375"/>
    <cellStyle name="Comma 56 2 4 5" xfId="7376"/>
    <cellStyle name="Comma 56 2 4 6" xfId="7377"/>
    <cellStyle name="Comma 56 2 5" xfId="7378"/>
    <cellStyle name="Comma 56 2 5 2" xfId="7379"/>
    <cellStyle name="Comma 56 2 5 2 2" xfId="7380"/>
    <cellStyle name="Comma 56 2 5 2 2 2" xfId="7381"/>
    <cellStyle name="Comma 56 2 5 2 2 3" xfId="7382"/>
    <cellStyle name="Comma 56 2 5 2 2 4" xfId="7383"/>
    <cellStyle name="Comma 56 2 5 2 3" xfId="7384"/>
    <cellStyle name="Comma 56 2 5 2 4" xfId="7385"/>
    <cellStyle name="Comma 56 2 5 2 5" xfId="7386"/>
    <cellStyle name="Comma 56 2 5 3" xfId="7387"/>
    <cellStyle name="Comma 56 2 5 3 2" xfId="7388"/>
    <cellStyle name="Comma 56 2 5 3 3" xfId="7389"/>
    <cellStyle name="Comma 56 2 5 3 4" xfId="7390"/>
    <cellStyle name="Comma 56 2 5 4" xfId="7391"/>
    <cellStyle name="Comma 56 2 5 5" xfId="7392"/>
    <cellStyle name="Comma 56 2 5 6" xfId="7393"/>
    <cellStyle name="Comma 56 2 6" xfId="7394"/>
    <cellStyle name="Comma 56 2 6 2" xfId="7395"/>
    <cellStyle name="Comma 56 2 6 2 2" xfId="7396"/>
    <cellStyle name="Comma 56 2 6 2 3" xfId="7397"/>
    <cellStyle name="Comma 56 2 6 2 4" xfId="7398"/>
    <cellStyle name="Comma 56 2 6 3" xfId="7399"/>
    <cellStyle name="Comma 56 2 6 4" xfId="7400"/>
    <cellStyle name="Comma 56 2 6 5" xfId="7401"/>
    <cellStyle name="Comma 56 2 7" xfId="7402"/>
    <cellStyle name="Comma 56 2 7 2" xfId="7403"/>
    <cellStyle name="Comma 56 2 7 3" xfId="7404"/>
    <cellStyle name="Comma 56 2 7 4" xfId="7405"/>
    <cellStyle name="Comma 56 2 8" xfId="7406"/>
    <cellStyle name="Comma 56 2 9" xfId="7407"/>
    <cellStyle name="Comma 56 3" xfId="7408"/>
    <cellStyle name="Comma 56 3 10" xfId="7409"/>
    <cellStyle name="Comma 56 3 2" xfId="7410"/>
    <cellStyle name="Comma 56 3 2 2" xfId="7411"/>
    <cellStyle name="Comma 56 3 2 2 2" xfId="7412"/>
    <cellStyle name="Comma 56 3 2 2 2 2" xfId="7413"/>
    <cellStyle name="Comma 56 3 2 2 2 2 2" xfId="7414"/>
    <cellStyle name="Comma 56 3 2 2 2 2 3" xfId="7415"/>
    <cellStyle name="Comma 56 3 2 2 2 2 4" xfId="7416"/>
    <cellStyle name="Comma 56 3 2 2 2 3" xfId="7417"/>
    <cellStyle name="Comma 56 3 2 2 2 4" xfId="7418"/>
    <cellStyle name="Comma 56 3 2 2 2 5" xfId="7419"/>
    <cellStyle name="Comma 56 3 2 2 3" xfId="7420"/>
    <cellStyle name="Comma 56 3 2 2 3 2" xfId="7421"/>
    <cellStyle name="Comma 56 3 2 2 3 3" xfId="7422"/>
    <cellStyle name="Comma 56 3 2 2 3 4" xfId="7423"/>
    <cellStyle name="Comma 56 3 2 2 4" xfId="7424"/>
    <cellStyle name="Comma 56 3 2 2 5" xfId="7425"/>
    <cellStyle name="Comma 56 3 2 2 6" xfId="7426"/>
    <cellStyle name="Comma 56 3 2 3" xfId="7427"/>
    <cellStyle name="Comma 56 3 2 3 2" xfId="7428"/>
    <cellStyle name="Comma 56 3 2 3 2 2" xfId="7429"/>
    <cellStyle name="Comma 56 3 2 3 2 2 2" xfId="7430"/>
    <cellStyle name="Comma 56 3 2 3 2 2 3" xfId="7431"/>
    <cellStyle name="Comma 56 3 2 3 2 2 4" xfId="7432"/>
    <cellStyle name="Comma 56 3 2 3 2 3" xfId="7433"/>
    <cellStyle name="Comma 56 3 2 3 2 4" xfId="7434"/>
    <cellStyle name="Comma 56 3 2 3 2 5" xfId="7435"/>
    <cellStyle name="Comma 56 3 2 3 3" xfId="7436"/>
    <cellStyle name="Comma 56 3 2 3 3 2" xfId="7437"/>
    <cellStyle name="Comma 56 3 2 3 3 3" xfId="7438"/>
    <cellStyle name="Comma 56 3 2 3 3 4" xfId="7439"/>
    <cellStyle name="Comma 56 3 2 3 4" xfId="7440"/>
    <cellStyle name="Comma 56 3 2 3 5" xfId="7441"/>
    <cellStyle name="Comma 56 3 2 3 6" xfId="7442"/>
    <cellStyle name="Comma 56 3 2 4" xfId="7443"/>
    <cellStyle name="Comma 56 3 2 4 2" xfId="7444"/>
    <cellStyle name="Comma 56 3 2 4 2 2" xfId="7445"/>
    <cellStyle name="Comma 56 3 2 4 2 3" xfId="7446"/>
    <cellStyle name="Comma 56 3 2 4 2 4" xfId="7447"/>
    <cellStyle name="Comma 56 3 2 4 3" xfId="7448"/>
    <cellStyle name="Comma 56 3 2 4 4" xfId="7449"/>
    <cellStyle name="Comma 56 3 2 4 5" xfId="7450"/>
    <cellStyle name="Comma 56 3 2 5" xfId="7451"/>
    <cellStyle name="Comma 56 3 2 5 2" xfId="7452"/>
    <cellStyle name="Comma 56 3 2 5 3" xfId="7453"/>
    <cellStyle name="Comma 56 3 2 5 4" xfId="7454"/>
    <cellStyle name="Comma 56 3 2 6" xfId="7455"/>
    <cellStyle name="Comma 56 3 2 7" xfId="7456"/>
    <cellStyle name="Comma 56 3 2 8" xfId="7457"/>
    <cellStyle name="Comma 56 3 3" xfId="7458"/>
    <cellStyle name="Comma 56 3 3 2" xfId="7459"/>
    <cellStyle name="Comma 56 3 3 2 2" xfId="7460"/>
    <cellStyle name="Comma 56 3 3 2 2 2" xfId="7461"/>
    <cellStyle name="Comma 56 3 3 2 2 2 2" xfId="7462"/>
    <cellStyle name="Comma 56 3 3 2 2 2 3" xfId="7463"/>
    <cellStyle name="Comma 56 3 3 2 2 2 4" xfId="7464"/>
    <cellStyle name="Comma 56 3 3 2 2 3" xfId="7465"/>
    <cellStyle name="Comma 56 3 3 2 2 4" xfId="7466"/>
    <cellStyle name="Comma 56 3 3 2 2 5" xfId="7467"/>
    <cellStyle name="Comma 56 3 3 2 3" xfId="7468"/>
    <cellStyle name="Comma 56 3 3 2 3 2" xfId="7469"/>
    <cellStyle name="Comma 56 3 3 2 3 3" xfId="7470"/>
    <cellStyle name="Comma 56 3 3 2 3 4" xfId="7471"/>
    <cellStyle name="Comma 56 3 3 2 4" xfId="7472"/>
    <cellStyle name="Comma 56 3 3 2 5" xfId="7473"/>
    <cellStyle name="Comma 56 3 3 2 6" xfId="7474"/>
    <cellStyle name="Comma 56 3 3 3" xfId="7475"/>
    <cellStyle name="Comma 56 3 3 3 2" xfId="7476"/>
    <cellStyle name="Comma 56 3 3 3 2 2" xfId="7477"/>
    <cellStyle name="Comma 56 3 3 3 2 2 2" xfId="7478"/>
    <cellStyle name="Comma 56 3 3 3 2 2 3" xfId="7479"/>
    <cellStyle name="Comma 56 3 3 3 2 2 4" xfId="7480"/>
    <cellStyle name="Comma 56 3 3 3 2 3" xfId="7481"/>
    <cellStyle name="Comma 56 3 3 3 2 4" xfId="7482"/>
    <cellStyle name="Comma 56 3 3 3 2 5" xfId="7483"/>
    <cellStyle name="Comma 56 3 3 3 3" xfId="7484"/>
    <cellStyle name="Comma 56 3 3 3 3 2" xfId="7485"/>
    <cellStyle name="Comma 56 3 3 3 3 3" xfId="7486"/>
    <cellStyle name="Comma 56 3 3 3 3 4" xfId="7487"/>
    <cellStyle name="Comma 56 3 3 3 4" xfId="7488"/>
    <cellStyle name="Comma 56 3 3 3 5" xfId="7489"/>
    <cellStyle name="Comma 56 3 3 3 6" xfId="7490"/>
    <cellStyle name="Comma 56 3 3 4" xfId="7491"/>
    <cellStyle name="Comma 56 3 3 4 2" xfId="7492"/>
    <cellStyle name="Comma 56 3 3 4 2 2" xfId="7493"/>
    <cellStyle name="Comma 56 3 3 4 2 3" xfId="7494"/>
    <cellStyle name="Comma 56 3 3 4 2 4" xfId="7495"/>
    <cellStyle name="Comma 56 3 3 4 3" xfId="7496"/>
    <cellStyle name="Comma 56 3 3 4 4" xfId="7497"/>
    <cellStyle name="Comma 56 3 3 4 5" xfId="7498"/>
    <cellStyle name="Comma 56 3 3 5" xfId="7499"/>
    <cellStyle name="Comma 56 3 3 5 2" xfId="7500"/>
    <cellStyle name="Comma 56 3 3 5 3" xfId="7501"/>
    <cellStyle name="Comma 56 3 3 5 4" xfId="7502"/>
    <cellStyle name="Comma 56 3 3 6" xfId="7503"/>
    <cellStyle name="Comma 56 3 3 7" xfId="7504"/>
    <cellStyle name="Comma 56 3 3 8" xfId="7505"/>
    <cellStyle name="Comma 56 3 4" xfId="7506"/>
    <cellStyle name="Comma 56 3 4 2" xfId="7507"/>
    <cellStyle name="Comma 56 3 4 2 2" xfId="7508"/>
    <cellStyle name="Comma 56 3 4 2 2 2" xfId="7509"/>
    <cellStyle name="Comma 56 3 4 2 2 3" xfId="7510"/>
    <cellStyle name="Comma 56 3 4 2 2 4" xfId="7511"/>
    <cellStyle name="Comma 56 3 4 2 3" xfId="7512"/>
    <cellStyle name="Comma 56 3 4 2 4" xfId="7513"/>
    <cellStyle name="Comma 56 3 4 2 5" xfId="7514"/>
    <cellStyle name="Comma 56 3 4 3" xfId="7515"/>
    <cellStyle name="Comma 56 3 4 3 2" xfId="7516"/>
    <cellStyle name="Comma 56 3 4 3 3" xfId="7517"/>
    <cellStyle name="Comma 56 3 4 3 4" xfId="7518"/>
    <cellStyle name="Comma 56 3 4 4" xfId="7519"/>
    <cellStyle name="Comma 56 3 4 5" xfId="7520"/>
    <cellStyle name="Comma 56 3 4 6" xfId="7521"/>
    <cellStyle name="Comma 56 3 5" xfId="7522"/>
    <cellStyle name="Comma 56 3 5 2" xfId="7523"/>
    <cellStyle name="Comma 56 3 5 2 2" xfId="7524"/>
    <cellStyle name="Comma 56 3 5 2 2 2" xfId="7525"/>
    <cellStyle name="Comma 56 3 5 2 2 3" xfId="7526"/>
    <cellStyle name="Comma 56 3 5 2 2 4" xfId="7527"/>
    <cellStyle name="Comma 56 3 5 2 3" xfId="7528"/>
    <cellStyle name="Comma 56 3 5 2 4" xfId="7529"/>
    <cellStyle name="Comma 56 3 5 2 5" xfId="7530"/>
    <cellStyle name="Comma 56 3 5 3" xfId="7531"/>
    <cellStyle name="Comma 56 3 5 3 2" xfId="7532"/>
    <cellStyle name="Comma 56 3 5 3 3" xfId="7533"/>
    <cellStyle name="Comma 56 3 5 3 4" xfId="7534"/>
    <cellStyle name="Comma 56 3 5 4" xfId="7535"/>
    <cellStyle name="Comma 56 3 5 5" xfId="7536"/>
    <cellStyle name="Comma 56 3 5 6" xfId="7537"/>
    <cellStyle name="Comma 56 3 6" xfId="7538"/>
    <cellStyle name="Comma 56 3 6 2" xfId="7539"/>
    <cellStyle name="Comma 56 3 6 2 2" xfId="7540"/>
    <cellStyle name="Comma 56 3 6 2 3" xfId="7541"/>
    <cellStyle name="Comma 56 3 6 2 4" xfId="7542"/>
    <cellStyle name="Comma 56 3 6 3" xfId="7543"/>
    <cellStyle name="Comma 56 3 6 4" xfId="7544"/>
    <cellStyle name="Comma 56 3 6 5" xfId="7545"/>
    <cellStyle name="Comma 56 3 7" xfId="7546"/>
    <cellStyle name="Comma 56 3 7 2" xfId="7547"/>
    <cellStyle name="Comma 56 3 7 3" xfId="7548"/>
    <cellStyle name="Comma 56 3 7 4" xfId="7549"/>
    <cellStyle name="Comma 56 3 8" xfId="7550"/>
    <cellStyle name="Comma 56 3 9" xfId="7551"/>
    <cellStyle name="Comma 56 4" xfId="7552"/>
    <cellStyle name="Comma 56 4 2" xfId="7553"/>
    <cellStyle name="Comma 56 4 2 2" xfId="7554"/>
    <cellStyle name="Comma 56 4 2 2 2" xfId="7555"/>
    <cellStyle name="Comma 56 4 2 2 2 2" xfId="7556"/>
    <cellStyle name="Comma 56 4 2 2 2 3" xfId="7557"/>
    <cellStyle name="Comma 56 4 2 2 2 4" xfId="7558"/>
    <cellStyle name="Comma 56 4 2 2 3" xfId="7559"/>
    <cellStyle name="Comma 56 4 2 2 4" xfId="7560"/>
    <cellStyle name="Comma 56 4 2 2 5" xfId="7561"/>
    <cellStyle name="Comma 56 4 2 3" xfId="7562"/>
    <cellStyle name="Comma 56 4 2 3 2" xfId="7563"/>
    <cellStyle name="Comma 56 4 2 3 3" xfId="7564"/>
    <cellStyle name="Comma 56 4 2 3 4" xfId="7565"/>
    <cellStyle name="Comma 56 4 2 4" xfId="7566"/>
    <cellStyle name="Comma 56 4 2 5" xfId="7567"/>
    <cellStyle name="Comma 56 4 2 6" xfId="7568"/>
    <cellStyle name="Comma 56 4 3" xfId="7569"/>
    <cellStyle name="Comma 56 4 3 2" xfId="7570"/>
    <cellStyle name="Comma 56 4 3 2 2" xfId="7571"/>
    <cellStyle name="Comma 56 4 3 2 2 2" xfId="7572"/>
    <cellStyle name="Comma 56 4 3 2 2 3" xfId="7573"/>
    <cellStyle name="Comma 56 4 3 2 2 4" xfId="7574"/>
    <cellStyle name="Comma 56 4 3 2 3" xfId="7575"/>
    <cellStyle name="Comma 56 4 3 2 4" xfId="7576"/>
    <cellStyle name="Comma 56 4 3 2 5" xfId="7577"/>
    <cellStyle name="Comma 56 4 3 3" xfId="7578"/>
    <cellStyle name="Comma 56 4 3 3 2" xfId="7579"/>
    <cellStyle name="Comma 56 4 3 3 3" xfId="7580"/>
    <cellStyle name="Comma 56 4 3 3 4" xfId="7581"/>
    <cellStyle name="Comma 56 4 3 4" xfId="7582"/>
    <cellStyle name="Comma 56 4 3 5" xfId="7583"/>
    <cellStyle name="Comma 56 4 3 6" xfId="7584"/>
    <cellStyle name="Comma 56 4 4" xfId="7585"/>
    <cellStyle name="Comma 56 4 4 2" xfId="7586"/>
    <cellStyle name="Comma 56 4 4 2 2" xfId="7587"/>
    <cellStyle name="Comma 56 4 4 2 3" xfId="7588"/>
    <cellStyle name="Comma 56 4 4 2 4" xfId="7589"/>
    <cellStyle name="Comma 56 4 4 3" xfId="7590"/>
    <cellStyle name="Comma 56 4 4 4" xfId="7591"/>
    <cellStyle name="Comma 56 4 4 5" xfId="7592"/>
    <cellStyle name="Comma 56 4 5" xfId="7593"/>
    <cellStyle name="Comma 56 4 5 2" xfId="7594"/>
    <cellStyle name="Comma 56 4 5 3" xfId="7595"/>
    <cellStyle name="Comma 56 4 5 4" xfId="7596"/>
    <cellStyle name="Comma 56 4 6" xfId="7597"/>
    <cellStyle name="Comma 56 4 7" xfId="7598"/>
    <cellStyle name="Comma 56 4 8" xfId="7599"/>
    <cellStyle name="Comma 56 5" xfId="7600"/>
    <cellStyle name="Comma 56 5 2" xfId="7601"/>
    <cellStyle name="Comma 56 5 2 2" xfId="7602"/>
    <cellStyle name="Comma 56 5 2 2 2" xfId="7603"/>
    <cellStyle name="Comma 56 5 2 2 2 2" xfId="7604"/>
    <cellStyle name="Comma 56 5 2 2 2 3" xfId="7605"/>
    <cellStyle name="Comma 56 5 2 2 2 4" xfId="7606"/>
    <cellStyle name="Comma 56 5 2 2 3" xfId="7607"/>
    <cellStyle name="Comma 56 5 2 2 4" xfId="7608"/>
    <cellStyle name="Comma 56 5 2 2 5" xfId="7609"/>
    <cellStyle name="Comma 56 5 2 3" xfId="7610"/>
    <cellStyle name="Comma 56 5 2 3 2" xfId="7611"/>
    <cellStyle name="Comma 56 5 2 3 3" xfId="7612"/>
    <cellStyle name="Comma 56 5 2 3 4" xfId="7613"/>
    <cellStyle name="Comma 56 5 2 4" xfId="7614"/>
    <cellStyle name="Comma 56 5 2 5" xfId="7615"/>
    <cellStyle name="Comma 56 5 2 6" xfId="7616"/>
    <cellStyle name="Comma 56 5 3" xfId="7617"/>
    <cellStyle name="Comma 56 5 3 2" xfId="7618"/>
    <cellStyle name="Comma 56 5 3 2 2" xfId="7619"/>
    <cellStyle name="Comma 56 5 3 2 2 2" xfId="7620"/>
    <cellStyle name="Comma 56 5 3 2 2 3" xfId="7621"/>
    <cellStyle name="Comma 56 5 3 2 2 4" xfId="7622"/>
    <cellStyle name="Comma 56 5 3 2 3" xfId="7623"/>
    <cellStyle name="Comma 56 5 3 2 4" xfId="7624"/>
    <cellStyle name="Comma 56 5 3 2 5" xfId="7625"/>
    <cellStyle name="Comma 56 5 3 3" xfId="7626"/>
    <cellStyle name="Comma 56 5 3 3 2" xfId="7627"/>
    <cellStyle name="Comma 56 5 3 3 3" xfId="7628"/>
    <cellStyle name="Comma 56 5 3 3 4" xfId="7629"/>
    <cellStyle name="Comma 56 5 3 4" xfId="7630"/>
    <cellStyle name="Comma 56 5 3 5" xfId="7631"/>
    <cellStyle name="Comma 56 5 3 6" xfId="7632"/>
    <cellStyle name="Comma 56 5 4" xfId="7633"/>
    <cellStyle name="Comma 56 5 4 2" xfId="7634"/>
    <cellStyle name="Comma 56 5 4 2 2" xfId="7635"/>
    <cellStyle name="Comma 56 5 4 2 3" xfId="7636"/>
    <cellStyle name="Comma 56 5 4 2 4" xfId="7637"/>
    <cellStyle name="Comma 56 5 4 3" xfId="7638"/>
    <cellStyle name="Comma 56 5 4 4" xfId="7639"/>
    <cellStyle name="Comma 56 5 4 5" xfId="7640"/>
    <cellStyle name="Comma 56 5 5" xfId="7641"/>
    <cellStyle name="Comma 56 5 5 2" xfId="7642"/>
    <cellStyle name="Comma 56 5 5 3" xfId="7643"/>
    <cellStyle name="Comma 56 5 5 4" xfId="7644"/>
    <cellStyle name="Comma 56 5 6" xfId="7645"/>
    <cellStyle name="Comma 56 5 7" xfId="7646"/>
    <cellStyle name="Comma 56 5 8" xfId="7647"/>
    <cellStyle name="Comma 56 6" xfId="7648"/>
    <cellStyle name="Comma 56 6 2" xfId="7649"/>
    <cellStyle name="Comma 56 6 2 2" xfId="7650"/>
    <cellStyle name="Comma 56 6 2 2 2" xfId="7651"/>
    <cellStyle name="Comma 56 6 2 2 3" xfId="7652"/>
    <cellStyle name="Comma 56 6 2 2 4" xfId="7653"/>
    <cellStyle name="Comma 56 6 2 3" xfId="7654"/>
    <cellStyle name="Comma 56 6 2 4" xfId="7655"/>
    <cellStyle name="Comma 56 6 2 5" xfId="7656"/>
    <cellStyle name="Comma 56 6 3" xfId="7657"/>
    <cellStyle name="Comma 56 6 3 2" xfId="7658"/>
    <cellStyle name="Comma 56 6 3 3" xfId="7659"/>
    <cellStyle name="Comma 56 6 3 4" xfId="7660"/>
    <cellStyle name="Comma 56 6 4" xfId="7661"/>
    <cellStyle name="Comma 56 6 5" xfId="7662"/>
    <cellStyle name="Comma 56 6 6" xfId="7663"/>
    <cellStyle name="Comma 56 7" xfId="7664"/>
    <cellStyle name="Comma 56 7 2" xfId="7665"/>
    <cellStyle name="Comma 56 7 2 2" xfId="7666"/>
    <cellStyle name="Comma 56 7 2 2 2" xfId="7667"/>
    <cellStyle name="Comma 56 7 2 2 3" xfId="7668"/>
    <cellStyle name="Comma 56 7 2 2 4" xfId="7669"/>
    <cellStyle name="Comma 56 7 2 3" xfId="7670"/>
    <cellStyle name="Comma 56 7 2 4" xfId="7671"/>
    <cellStyle name="Comma 56 7 2 5" xfId="7672"/>
    <cellStyle name="Comma 56 7 3" xfId="7673"/>
    <cellStyle name="Comma 56 7 3 2" xfId="7674"/>
    <cellStyle name="Comma 56 7 3 3" xfId="7675"/>
    <cellStyle name="Comma 56 7 3 4" xfId="7676"/>
    <cellStyle name="Comma 56 7 4" xfId="7677"/>
    <cellStyle name="Comma 56 7 5" xfId="7678"/>
    <cellStyle name="Comma 56 7 6" xfId="7679"/>
    <cellStyle name="Comma 56 8" xfId="7680"/>
    <cellStyle name="Comma 56 8 2" xfId="7681"/>
    <cellStyle name="Comma 56 8 2 2" xfId="7682"/>
    <cellStyle name="Comma 56 8 2 3" xfId="7683"/>
    <cellStyle name="Comma 56 8 2 4" xfId="7684"/>
    <cellStyle name="Comma 56 8 3" xfId="7685"/>
    <cellStyle name="Comma 56 8 4" xfId="7686"/>
    <cellStyle name="Comma 56 8 5" xfId="7687"/>
    <cellStyle name="Comma 56 9" xfId="7688"/>
    <cellStyle name="Comma 56 9 2" xfId="7689"/>
    <cellStyle name="Comma 56 9 3" xfId="7690"/>
    <cellStyle name="Comma 56 9 4" xfId="7691"/>
    <cellStyle name="Comma 57" xfId="7692"/>
    <cellStyle name="Comma 57 10" xfId="7693"/>
    <cellStyle name="Comma 57 11" xfId="7694"/>
    <cellStyle name="Comma 57 12" xfId="7695"/>
    <cellStyle name="Comma 57 2" xfId="7696"/>
    <cellStyle name="Comma 57 2 10" xfId="7697"/>
    <cellStyle name="Comma 57 2 2" xfId="7698"/>
    <cellStyle name="Comma 57 2 2 2" xfId="7699"/>
    <cellStyle name="Comma 57 2 2 2 2" xfId="7700"/>
    <cellStyle name="Comma 57 2 2 2 2 2" xfId="7701"/>
    <cellStyle name="Comma 57 2 2 2 2 2 2" xfId="7702"/>
    <cellStyle name="Comma 57 2 2 2 2 2 3" xfId="7703"/>
    <cellStyle name="Comma 57 2 2 2 2 2 4" xfId="7704"/>
    <cellStyle name="Comma 57 2 2 2 2 3" xfId="7705"/>
    <cellStyle name="Comma 57 2 2 2 2 4" xfId="7706"/>
    <cellStyle name="Comma 57 2 2 2 2 5" xfId="7707"/>
    <cellStyle name="Comma 57 2 2 2 3" xfId="7708"/>
    <cellStyle name="Comma 57 2 2 2 3 2" xfId="7709"/>
    <cellStyle name="Comma 57 2 2 2 3 3" xfId="7710"/>
    <cellStyle name="Comma 57 2 2 2 3 4" xfId="7711"/>
    <cellStyle name="Comma 57 2 2 2 4" xfId="7712"/>
    <cellStyle name="Comma 57 2 2 2 5" xfId="7713"/>
    <cellStyle name="Comma 57 2 2 2 6" xfId="7714"/>
    <cellStyle name="Comma 57 2 2 3" xfId="7715"/>
    <cellStyle name="Comma 57 2 2 3 2" xfId="7716"/>
    <cellStyle name="Comma 57 2 2 3 2 2" xfId="7717"/>
    <cellStyle name="Comma 57 2 2 3 2 2 2" xfId="7718"/>
    <cellStyle name="Comma 57 2 2 3 2 2 3" xfId="7719"/>
    <cellStyle name="Comma 57 2 2 3 2 2 4" xfId="7720"/>
    <cellStyle name="Comma 57 2 2 3 2 3" xfId="7721"/>
    <cellStyle name="Comma 57 2 2 3 2 4" xfId="7722"/>
    <cellStyle name="Comma 57 2 2 3 2 5" xfId="7723"/>
    <cellStyle name="Comma 57 2 2 3 3" xfId="7724"/>
    <cellStyle name="Comma 57 2 2 3 3 2" xfId="7725"/>
    <cellStyle name="Comma 57 2 2 3 3 3" xfId="7726"/>
    <cellStyle name="Comma 57 2 2 3 3 4" xfId="7727"/>
    <cellStyle name="Comma 57 2 2 3 4" xfId="7728"/>
    <cellStyle name="Comma 57 2 2 3 5" xfId="7729"/>
    <cellStyle name="Comma 57 2 2 3 6" xfId="7730"/>
    <cellStyle name="Comma 57 2 2 4" xfId="7731"/>
    <cellStyle name="Comma 57 2 2 4 2" xfId="7732"/>
    <cellStyle name="Comma 57 2 2 4 2 2" xfId="7733"/>
    <cellStyle name="Comma 57 2 2 4 2 3" xfId="7734"/>
    <cellStyle name="Comma 57 2 2 4 2 4" xfId="7735"/>
    <cellStyle name="Comma 57 2 2 4 3" xfId="7736"/>
    <cellStyle name="Comma 57 2 2 4 4" xfId="7737"/>
    <cellStyle name="Comma 57 2 2 4 5" xfId="7738"/>
    <cellStyle name="Comma 57 2 2 5" xfId="7739"/>
    <cellStyle name="Comma 57 2 2 5 2" xfId="7740"/>
    <cellStyle name="Comma 57 2 2 5 3" xfId="7741"/>
    <cellStyle name="Comma 57 2 2 5 4" xfId="7742"/>
    <cellStyle name="Comma 57 2 2 6" xfId="7743"/>
    <cellStyle name="Comma 57 2 2 7" xfId="7744"/>
    <cellStyle name="Comma 57 2 2 8" xfId="7745"/>
    <cellStyle name="Comma 57 2 3" xfId="7746"/>
    <cellStyle name="Comma 57 2 3 2" xfId="7747"/>
    <cellStyle name="Comma 57 2 3 2 2" xfId="7748"/>
    <cellStyle name="Comma 57 2 3 2 2 2" xfId="7749"/>
    <cellStyle name="Comma 57 2 3 2 2 2 2" xfId="7750"/>
    <cellStyle name="Comma 57 2 3 2 2 2 3" xfId="7751"/>
    <cellStyle name="Comma 57 2 3 2 2 2 4" xfId="7752"/>
    <cellStyle name="Comma 57 2 3 2 2 3" xfId="7753"/>
    <cellStyle name="Comma 57 2 3 2 2 4" xfId="7754"/>
    <cellStyle name="Comma 57 2 3 2 2 5" xfId="7755"/>
    <cellStyle name="Comma 57 2 3 2 3" xfId="7756"/>
    <cellStyle name="Comma 57 2 3 2 3 2" xfId="7757"/>
    <cellStyle name="Comma 57 2 3 2 3 3" xfId="7758"/>
    <cellStyle name="Comma 57 2 3 2 3 4" xfId="7759"/>
    <cellStyle name="Comma 57 2 3 2 4" xfId="7760"/>
    <cellStyle name="Comma 57 2 3 2 5" xfId="7761"/>
    <cellStyle name="Comma 57 2 3 2 6" xfId="7762"/>
    <cellStyle name="Comma 57 2 3 3" xfId="7763"/>
    <cellStyle name="Comma 57 2 3 3 2" xfId="7764"/>
    <cellStyle name="Comma 57 2 3 3 2 2" xfId="7765"/>
    <cellStyle name="Comma 57 2 3 3 2 2 2" xfId="7766"/>
    <cellStyle name="Comma 57 2 3 3 2 2 3" xfId="7767"/>
    <cellStyle name="Comma 57 2 3 3 2 2 4" xfId="7768"/>
    <cellStyle name="Comma 57 2 3 3 2 3" xfId="7769"/>
    <cellStyle name="Comma 57 2 3 3 2 4" xfId="7770"/>
    <cellStyle name="Comma 57 2 3 3 2 5" xfId="7771"/>
    <cellStyle name="Comma 57 2 3 3 3" xfId="7772"/>
    <cellStyle name="Comma 57 2 3 3 3 2" xfId="7773"/>
    <cellStyle name="Comma 57 2 3 3 3 3" xfId="7774"/>
    <cellStyle name="Comma 57 2 3 3 3 4" xfId="7775"/>
    <cellStyle name="Comma 57 2 3 3 4" xfId="7776"/>
    <cellStyle name="Comma 57 2 3 3 5" xfId="7777"/>
    <cellStyle name="Comma 57 2 3 3 6" xfId="7778"/>
    <cellStyle name="Comma 57 2 3 4" xfId="7779"/>
    <cellStyle name="Comma 57 2 3 4 2" xfId="7780"/>
    <cellStyle name="Comma 57 2 3 4 2 2" xfId="7781"/>
    <cellStyle name="Comma 57 2 3 4 2 3" xfId="7782"/>
    <cellStyle name="Comma 57 2 3 4 2 4" xfId="7783"/>
    <cellStyle name="Comma 57 2 3 4 3" xfId="7784"/>
    <cellStyle name="Comma 57 2 3 4 4" xfId="7785"/>
    <cellStyle name="Comma 57 2 3 4 5" xfId="7786"/>
    <cellStyle name="Comma 57 2 3 5" xfId="7787"/>
    <cellStyle name="Comma 57 2 3 5 2" xfId="7788"/>
    <cellStyle name="Comma 57 2 3 5 3" xfId="7789"/>
    <cellStyle name="Comma 57 2 3 5 4" xfId="7790"/>
    <cellStyle name="Comma 57 2 3 6" xfId="7791"/>
    <cellStyle name="Comma 57 2 3 7" xfId="7792"/>
    <cellStyle name="Comma 57 2 3 8" xfId="7793"/>
    <cellStyle name="Comma 57 2 4" xfId="7794"/>
    <cellStyle name="Comma 57 2 4 2" xfId="7795"/>
    <cellStyle name="Comma 57 2 4 2 2" xfId="7796"/>
    <cellStyle name="Comma 57 2 4 2 2 2" xfId="7797"/>
    <cellStyle name="Comma 57 2 4 2 2 3" xfId="7798"/>
    <cellStyle name="Comma 57 2 4 2 2 4" xfId="7799"/>
    <cellStyle name="Comma 57 2 4 2 3" xfId="7800"/>
    <cellStyle name="Comma 57 2 4 2 4" xfId="7801"/>
    <cellStyle name="Comma 57 2 4 2 5" xfId="7802"/>
    <cellStyle name="Comma 57 2 4 3" xfId="7803"/>
    <cellStyle name="Comma 57 2 4 3 2" xfId="7804"/>
    <cellStyle name="Comma 57 2 4 3 3" xfId="7805"/>
    <cellStyle name="Comma 57 2 4 3 4" xfId="7806"/>
    <cellStyle name="Comma 57 2 4 4" xfId="7807"/>
    <cellStyle name="Comma 57 2 4 5" xfId="7808"/>
    <cellStyle name="Comma 57 2 4 6" xfId="7809"/>
    <cellStyle name="Comma 57 2 5" xfId="7810"/>
    <cellStyle name="Comma 57 2 5 2" xfId="7811"/>
    <cellStyle name="Comma 57 2 5 2 2" xfId="7812"/>
    <cellStyle name="Comma 57 2 5 2 2 2" xfId="7813"/>
    <cellStyle name="Comma 57 2 5 2 2 3" xfId="7814"/>
    <cellStyle name="Comma 57 2 5 2 2 4" xfId="7815"/>
    <cellStyle name="Comma 57 2 5 2 3" xfId="7816"/>
    <cellStyle name="Comma 57 2 5 2 4" xfId="7817"/>
    <cellStyle name="Comma 57 2 5 2 5" xfId="7818"/>
    <cellStyle name="Comma 57 2 5 3" xfId="7819"/>
    <cellStyle name="Comma 57 2 5 3 2" xfId="7820"/>
    <cellStyle name="Comma 57 2 5 3 3" xfId="7821"/>
    <cellStyle name="Comma 57 2 5 3 4" xfId="7822"/>
    <cellStyle name="Comma 57 2 5 4" xfId="7823"/>
    <cellStyle name="Comma 57 2 5 5" xfId="7824"/>
    <cellStyle name="Comma 57 2 5 6" xfId="7825"/>
    <cellStyle name="Comma 57 2 6" xfId="7826"/>
    <cellStyle name="Comma 57 2 6 2" xfId="7827"/>
    <cellStyle name="Comma 57 2 6 2 2" xfId="7828"/>
    <cellStyle name="Comma 57 2 6 2 3" xfId="7829"/>
    <cellStyle name="Comma 57 2 6 2 4" xfId="7830"/>
    <cellStyle name="Comma 57 2 6 3" xfId="7831"/>
    <cellStyle name="Comma 57 2 6 4" xfId="7832"/>
    <cellStyle name="Comma 57 2 6 5" xfId="7833"/>
    <cellStyle name="Comma 57 2 7" xfId="7834"/>
    <cellStyle name="Comma 57 2 7 2" xfId="7835"/>
    <cellStyle name="Comma 57 2 7 3" xfId="7836"/>
    <cellStyle name="Comma 57 2 7 4" xfId="7837"/>
    <cellStyle name="Comma 57 2 8" xfId="7838"/>
    <cellStyle name="Comma 57 2 9" xfId="7839"/>
    <cellStyle name="Comma 57 3" xfId="7840"/>
    <cellStyle name="Comma 57 3 10" xfId="7841"/>
    <cellStyle name="Comma 57 3 2" xfId="7842"/>
    <cellStyle name="Comma 57 3 2 2" xfId="7843"/>
    <cellStyle name="Comma 57 3 2 2 2" xfId="7844"/>
    <cellStyle name="Comma 57 3 2 2 2 2" xfId="7845"/>
    <cellStyle name="Comma 57 3 2 2 2 2 2" xfId="7846"/>
    <cellStyle name="Comma 57 3 2 2 2 2 3" xfId="7847"/>
    <cellStyle name="Comma 57 3 2 2 2 2 4" xfId="7848"/>
    <cellStyle name="Comma 57 3 2 2 2 3" xfId="7849"/>
    <cellStyle name="Comma 57 3 2 2 2 4" xfId="7850"/>
    <cellStyle name="Comma 57 3 2 2 2 5" xfId="7851"/>
    <cellStyle name="Comma 57 3 2 2 3" xfId="7852"/>
    <cellStyle name="Comma 57 3 2 2 3 2" xfId="7853"/>
    <cellStyle name="Comma 57 3 2 2 3 3" xfId="7854"/>
    <cellStyle name="Comma 57 3 2 2 3 4" xfId="7855"/>
    <cellStyle name="Comma 57 3 2 2 4" xfId="7856"/>
    <cellStyle name="Comma 57 3 2 2 5" xfId="7857"/>
    <cellStyle name="Comma 57 3 2 2 6" xfId="7858"/>
    <cellStyle name="Comma 57 3 2 3" xfId="7859"/>
    <cellStyle name="Comma 57 3 2 3 2" xfId="7860"/>
    <cellStyle name="Comma 57 3 2 3 2 2" xfId="7861"/>
    <cellStyle name="Comma 57 3 2 3 2 2 2" xfId="7862"/>
    <cellStyle name="Comma 57 3 2 3 2 2 3" xfId="7863"/>
    <cellStyle name="Comma 57 3 2 3 2 2 4" xfId="7864"/>
    <cellStyle name="Comma 57 3 2 3 2 3" xfId="7865"/>
    <cellStyle name="Comma 57 3 2 3 2 4" xfId="7866"/>
    <cellStyle name="Comma 57 3 2 3 2 5" xfId="7867"/>
    <cellStyle name="Comma 57 3 2 3 3" xfId="7868"/>
    <cellStyle name="Comma 57 3 2 3 3 2" xfId="7869"/>
    <cellStyle name="Comma 57 3 2 3 3 3" xfId="7870"/>
    <cellStyle name="Comma 57 3 2 3 3 4" xfId="7871"/>
    <cellStyle name="Comma 57 3 2 3 4" xfId="7872"/>
    <cellStyle name="Comma 57 3 2 3 5" xfId="7873"/>
    <cellStyle name="Comma 57 3 2 3 6" xfId="7874"/>
    <cellStyle name="Comma 57 3 2 4" xfId="7875"/>
    <cellStyle name="Comma 57 3 2 4 2" xfId="7876"/>
    <cellStyle name="Comma 57 3 2 4 2 2" xfId="7877"/>
    <cellStyle name="Comma 57 3 2 4 2 3" xfId="7878"/>
    <cellStyle name="Comma 57 3 2 4 2 4" xfId="7879"/>
    <cellStyle name="Comma 57 3 2 4 3" xfId="7880"/>
    <cellStyle name="Comma 57 3 2 4 4" xfId="7881"/>
    <cellStyle name="Comma 57 3 2 4 5" xfId="7882"/>
    <cellStyle name="Comma 57 3 2 5" xfId="7883"/>
    <cellStyle name="Comma 57 3 2 5 2" xfId="7884"/>
    <cellStyle name="Comma 57 3 2 5 3" xfId="7885"/>
    <cellStyle name="Comma 57 3 2 5 4" xfId="7886"/>
    <cellStyle name="Comma 57 3 2 6" xfId="7887"/>
    <cellStyle name="Comma 57 3 2 7" xfId="7888"/>
    <cellStyle name="Comma 57 3 2 8" xfId="7889"/>
    <cellStyle name="Comma 57 3 3" xfId="7890"/>
    <cellStyle name="Comma 57 3 3 2" xfId="7891"/>
    <cellStyle name="Comma 57 3 3 2 2" xfId="7892"/>
    <cellStyle name="Comma 57 3 3 2 2 2" xfId="7893"/>
    <cellStyle name="Comma 57 3 3 2 2 2 2" xfId="7894"/>
    <cellStyle name="Comma 57 3 3 2 2 2 3" xfId="7895"/>
    <cellStyle name="Comma 57 3 3 2 2 2 4" xfId="7896"/>
    <cellStyle name="Comma 57 3 3 2 2 3" xfId="7897"/>
    <cellStyle name="Comma 57 3 3 2 2 4" xfId="7898"/>
    <cellStyle name="Comma 57 3 3 2 2 5" xfId="7899"/>
    <cellStyle name="Comma 57 3 3 2 3" xfId="7900"/>
    <cellStyle name="Comma 57 3 3 2 3 2" xfId="7901"/>
    <cellStyle name="Comma 57 3 3 2 3 3" xfId="7902"/>
    <cellStyle name="Comma 57 3 3 2 3 4" xfId="7903"/>
    <cellStyle name="Comma 57 3 3 2 4" xfId="7904"/>
    <cellStyle name="Comma 57 3 3 2 5" xfId="7905"/>
    <cellStyle name="Comma 57 3 3 2 6" xfId="7906"/>
    <cellStyle name="Comma 57 3 3 3" xfId="7907"/>
    <cellStyle name="Comma 57 3 3 3 2" xfId="7908"/>
    <cellStyle name="Comma 57 3 3 3 2 2" xfId="7909"/>
    <cellStyle name="Comma 57 3 3 3 2 2 2" xfId="7910"/>
    <cellStyle name="Comma 57 3 3 3 2 2 3" xfId="7911"/>
    <cellStyle name="Comma 57 3 3 3 2 2 4" xfId="7912"/>
    <cellStyle name="Comma 57 3 3 3 2 3" xfId="7913"/>
    <cellStyle name="Comma 57 3 3 3 2 4" xfId="7914"/>
    <cellStyle name="Comma 57 3 3 3 2 5" xfId="7915"/>
    <cellStyle name="Comma 57 3 3 3 3" xfId="7916"/>
    <cellStyle name="Comma 57 3 3 3 3 2" xfId="7917"/>
    <cellStyle name="Comma 57 3 3 3 3 3" xfId="7918"/>
    <cellStyle name="Comma 57 3 3 3 3 4" xfId="7919"/>
    <cellStyle name="Comma 57 3 3 3 4" xfId="7920"/>
    <cellStyle name="Comma 57 3 3 3 5" xfId="7921"/>
    <cellStyle name="Comma 57 3 3 3 6" xfId="7922"/>
    <cellStyle name="Comma 57 3 3 4" xfId="7923"/>
    <cellStyle name="Comma 57 3 3 4 2" xfId="7924"/>
    <cellStyle name="Comma 57 3 3 4 2 2" xfId="7925"/>
    <cellStyle name="Comma 57 3 3 4 2 3" xfId="7926"/>
    <cellStyle name="Comma 57 3 3 4 2 4" xfId="7927"/>
    <cellStyle name="Comma 57 3 3 4 3" xfId="7928"/>
    <cellStyle name="Comma 57 3 3 4 4" xfId="7929"/>
    <cellStyle name="Comma 57 3 3 4 5" xfId="7930"/>
    <cellStyle name="Comma 57 3 3 5" xfId="7931"/>
    <cellStyle name="Comma 57 3 3 5 2" xfId="7932"/>
    <cellStyle name="Comma 57 3 3 5 3" xfId="7933"/>
    <cellStyle name="Comma 57 3 3 5 4" xfId="7934"/>
    <cellStyle name="Comma 57 3 3 6" xfId="7935"/>
    <cellStyle name="Comma 57 3 3 7" xfId="7936"/>
    <cellStyle name="Comma 57 3 3 8" xfId="7937"/>
    <cellStyle name="Comma 57 3 4" xfId="7938"/>
    <cellStyle name="Comma 57 3 4 2" xfId="7939"/>
    <cellStyle name="Comma 57 3 4 2 2" xfId="7940"/>
    <cellStyle name="Comma 57 3 4 2 2 2" xfId="7941"/>
    <cellStyle name="Comma 57 3 4 2 2 3" xfId="7942"/>
    <cellStyle name="Comma 57 3 4 2 2 4" xfId="7943"/>
    <cellStyle name="Comma 57 3 4 2 3" xfId="7944"/>
    <cellStyle name="Comma 57 3 4 2 4" xfId="7945"/>
    <cellStyle name="Comma 57 3 4 2 5" xfId="7946"/>
    <cellStyle name="Comma 57 3 4 3" xfId="7947"/>
    <cellStyle name="Comma 57 3 4 3 2" xfId="7948"/>
    <cellStyle name="Comma 57 3 4 3 3" xfId="7949"/>
    <cellStyle name="Comma 57 3 4 3 4" xfId="7950"/>
    <cellStyle name="Comma 57 3 4 4" xfId="7951"/>
    <cellStyle name="Comma 57 3 4 5" xfId="7952"/>
    <cellStyle name="Comma 57 3 4 6" xfId="7953"/>
    <cellStyle name="Comma 57 3 5" xfId="7954"/>
    <cellStyle name="Comma 57 3 5 2" xfId="7955"/>
    <cellStyle name="Comma 57 3 5 2 2" xfId="7956"/>
    <cellStyle name="Comma 57 3 5 2 2 2" xfId="7957"/>
    <cellStyle name="Comma 57 3 5 2 2 3" xfId="7958"/>
    <cellStyle name="Comma 57 3 5 2 2 4" xfId="7959"/>
    <cellStyle name="Comma 57 3 5 2 3" xfId="7960"/>
    <cellStyle name="Comma 57 3 5 2 4" xfId="7961"/>
    <cellStyle name="Comma 57 3 5 2 5" xfId="7962"/>
    <cellStyle name="Comma 57 3 5 3" xfId="7963"/>
    <cellStyle name="Comma 57 3 5 3 2" xfId="7964"/>
    <cellStyle name="Comma 57 3 5 3 3" xfId="7965"/>
    <cellStyle name="Comma 57 3 5 3 4" xfId="7966"/>
    <cellStyle name="Comma 57 3 5 4" xfId="7967"/>
    <cellStyle name="Comma 57 3 5 5" xfId="7968"/>
    <cellStyle name="Comma 57 3 5 6" xfId="7969"/>
    <cellStyle name="Comma 57 3 6" xfId="7970"/>
    <cellStyle name="Comma 57 3 6 2" xfId="7971"/>
    <cellStyle name="Comma 57 3 6 2 2" xfId="7972"/>
    <cellStyle name="Comma 57 3 6 2 3" xfId="7973"/>
    <cellStyle name="Comma 57 3 6 2 4" xfId="7974"/>
    <cellStyle name="Comma 57 3 6 3" xfId="7975"/>
    <cellStyle name="Comma 57 3 6 4" xfId="7976"/>
    <cellStyle name="Comma 57 3 6 5" xfId="7977"/>
    <cellStyle name="Comma 57 3 7" xfId="7978"/>
    <cellStyle name="Comma 57 3 7 2" xfId="7979"/>
    <cellStyle name="Comma 57 3 7 3" xfId="7980"/>
    <cellStyle name="Comma 57 3 7 4" xfId="7981"/>
    <cellStyle name="Comma 57 3 8" xfId="7982"/>
    <cellStyle name="Comma 57 3 9" xfId="7983"/>
    <cellStyle name="Comma 57 4" xfId="7984"/>
    <cellStyle name="Comma 57 4 2" xfId="7985"/>
    <cellStyle name="Comma 57 4 2 2" xfId="7986"/>
    <cellStyle name="Comma 57 4 2 2 2" xfId="7987"/>
    <cellStyle name="Comma 57 4 2 2 2 2" xfId="7988"/>
    <cellStyle name="Comma 57 4 2 2 2 3" xfId="7989"/>
    <cellStyle name="Comma 57 4 2 2 2 4" xfId="7990"/>
    <cellStyle name="Comma 57 4 2 2 3" xfId="7991"/>
    <cellStyle name="Comma 57 4 2 2 4" xfId="7992"/>
    <cellStyle name="Comma 57 4 2 2 5" xfId="7993"/>
    <cellStyle name="Comma 57 4 2 3" xfId="7994"/>
    <cellStyle name="Comma 57 4 2 3 2" xfId="7995"/>
    <cellStyle name="Comma 57 4 2 3 3" xfId="7996"/>
    <cellStyle name="Comma 57 4 2 3 4" xfId="7997"/>
    <cellStyle name="Comma 57 4 2 4" xfId="7998"/>
    <cellStyle name="Comma 57 4 2 5" xfId="7999"/>
    <cellStyle name="Comma 57 4 2 6" xfId="8000"/>
    <cellStyle name="Comma 57 4 3" xfId="8001"/>
    <cellStyle name="Comma 57 4 3 2" xfId="8002"/>
    <cellStyle name="Comma 57 4 3 2 2" xfId="8003"/>
    <cellStyle name="Comma 57 4 3 2 2 2" xfId="8004"/>
    <cellStyle name="Comma 57 4 3 2 2 3" xfId="8005"/>
    <cellStyle name="Comma 57 4 3 2 2 4" xfId="8006"/>
    <cellStyle name="Comma 57 4 3 2 3" xfId="8007"/>
    <cellStyle name="Comma 57 4 3 2 4" xfId="8008"/>
    <cellStyle name="Comma 57 4 3 2 5" xfId="8009"/>
    <cellStyle name="Comma 57 4 3 3" xfId="8010"/>
    <cellStyle name="Comma 57 4 3 3 2" xfId="8011"/>
    <cellStyle name="Comma 57 4 3 3 3" xfId="8012"/>
    <cellStyle name="Comma 57 4 3 3 4" xfId="8013"/>
    <cellStyle name="Comma 57 4 3 4" xfId="8014"/>
    <cellStyle name="Comma 57 4 3 5" xfId="8015"/>
    <cellStyle name="Comma 57 4 3 6" xfId="8016"/>
    <cellStyle name="Comma 57 4 4" xfId="8017"/>
    <cellStyle name="Comma 57 4 4 2" xfId="8018"/>
    <cellStyle name="Comma 57 4 4 2 2" xfId="8019"/>
    <cellStyle name="Comma 57 4 4 2 3" xfId="8020"/>
    <cellStyle name="Comma 57 4 4 2 4" xfId="8021"/>
    <cellStyle name="Comma 57 4 4 3" xfId="8022"/>
    <cellStyle name="Comma 57 4 4 4" xfId="8023"/>
    <cellStyle name="Comma 57 4 4 5" xfId="8024"/>
    <cellStyle name="Comma 57 4 5" xfId="8025"/>
    <cellStyle name="Comma 57 4 5 2" xfId="8026"/>
    <cellStyle name="Comma 57 4 5 3" xfId="8027"/>
    <cellStyle name="Comma 57 4 5 4" xfId="8028"/>
    <cellStyle name="Comma 57 4 6" xfId="8029"/>
    <cellStyle name="Comma 57 4 7" xfId="8030"/>
    <cellStyle name="Comma 57 4 8" xfId="8031"/>
    <cellStyle name="Comma 57 5" xfId="8032"/>
    <cellStyle name="Comma 57 5 2" xfId="8033"/>
    <cellStyle name="Comma 57 5 2 2" xfId="8034"/>
    <cellStyle name="Comma 57 5 2 2 2" xfId="8035"/>
    <cellStyle name="Comma 57 5 2 2 2 2" xfId="8036"/>
    <cellStyle name="Comma 57 5 2 2 2 3" xfId="8037"/>
    <cellStyle name="Comma 57 5 2 2 2 4" xfId="8038"/>
    <cellStyle name="Comma 57 5 2 2 3" xfId="8039"/>
    <cellStyle name="Comma 57 5 2 2 4" xfId="8040"/>
    <cellStyle name="Comma 57 5 2 2 5" xfId="8041"/>
    <cellStyle name="Comma 57 5 2 3" xfId="8042"/>
    <cellStyle name="Comma 57 5 2 3 2" xfId="8043"/>
    <cellStyle name="Comma 57 5 2 3 3" xfId="8044"/>
    <cellStyle name="Comma 57 5 2 3 4" xfId="8045"/>
    <cellStyle name="Comma 57 5 2 4" xfId="8046"/>
    <cellStyle name="Comma 57 5 2 5" xfId="8047"/>
    <cellStyle name="Comma 57 5 2 6" xfId="8048"/>
    <cellStyle name="Comma 57 5 3" xfId="8049"/>
    <cellStyle name="Comma 57 5 3 2" xfId="8050"/>
    <cellStyle name="Comma 57 5 3 2 2" xfId="8051"/>
    <cellStyle name="Comma 57 5 3 2 2 2" xfId="8052"/>
    <cellStyle name="Comma 57 5 3 2 2 3" xfId="8053"/>
    <cellStyle name="Comma 57 5 3 2 2 4" xfId="8054"/>
    <cellStyle name="Comma 57 5 3 2 3" xfId="8055"/>
    <cellStyle name="Comma 57 5 3 2 4" xfId="8056"/>
    <cellStyle name="Comma 57 5 3 2 5" xfId="8057"/>
    <cellStyle name="Comma 57 5 3 3" xfId="8058"/>
    <cellStyle name="Comma 57 5 3 3 2" xfId="8059"/>
    <cellStyle name="Comma 57 5 3 3 3" xfId="8060"/>
    <cellStyle name="Comma 57 5 3 3 4" xfId="8061"/>
    <cellStyle name="Comma 57 5 3 4" xfId="8062"/>
    <cellStyle name="Comma 57 5 3 5" xfId="8063"/>
    <cellStyle name="Comma 57 5 3 6" xfId="8064"/>
    <cellStyle name="Comma 57 5 4" xfId="8065"/>
    <cellStyle name="Comma 57 5 4 2" xfId="8066"/>
    <cellStyle name="Comma 57 5 4 2 2" xfId="8067"/>
    <cellStyle name="Comma 57 5 4 2 3" xfId="8068"/>
    <cellStyle name="Comma 57 5 4 2 4" xfId="8069"/>
    <cellStyle name="Comma 57 5 4 3" xfId="8070"/>
    <cellStyle name="Comma 57 5 4 4" xfId="8071"/>
    <cellStyle name="Comma 57 5 4 5" xfId="8072"/>
    <cellStyle name="Comma 57 5 5" xfId="8073"/>
    <cellStyle name="Comma 57 5 5 2" xfId="8074"/>
    <cellStyle name="Comma 57 5 5 3" xfId="8075"/>
    <cellStyle name="Comma 57 5 5 4" xfId="8076"/>
    <cellStyle name="Comma 57 5 6" xfId="8077"/>
    <cellStyle name="Comma 57 5 7" xfId="8078"/>
    <cellStyle name="Comma 57 5 8" xfId="8079"/>
    <cellStyle name="Comma 57 6" xfId="8080"/>
    <cellStyle name="Comma 57 6 2" xfId="8081"/>
    <cellStyle name="Comma 57 6 2 2" xfId="8082"/>
    <cellStyle name="Comma 57 6 2 2 2" xfId="8083"/>
    <cellStyle name="Comma 57 6 2 2 3" xfId="8084"/>
    <cellStyle name="Comma 57 6 2 2 4" xfId="8085"/>
    <cellStyle name="Comma 57 6 2 3" xfId="8086"/>
    <cellStyle name="Comma 57 6 2 4" xfId="8087"/>
    <cellStyle name="Comma 57 6 2 5" xfId="8088"/>
    <cellStyle name="Comma 57 6 3" xfId="8089"/>
    <cellStyle name="Comma 57 6 3 2" xfId="8090"/>
    <cellStyle name="Comma 57 6 3 3" xfId="8091"/>
    <cellStyle name="Comma 57 6 3 4" xfId="8092"/>
    <cellStyle name="Comma 57 6 4" xfId="8093"/>
    <cellStyle name="Comma 57 6 5" xfId="8094"/>
    <cellStyle name="Comma 57 6 6" xfId="8095"/>
    <cellStyle name="Comma 57 7" xfId="8096"/>
    <cellStyle name="Comma 57 7 2" xfId="8097"/>
    <cellStyle name="Comma 57 7 2 2" xfId="8098"/>
    <cellStyle name="Comma 57 7 2 2 2" xfId="8099"/>
    <cellStyle name="Comma 57 7 2 2 3" xfId="8100"/>
    <cellStyle name="Comma 57 7 2 2 4" xfId="8101"/>
    <cellStyle name="Comma 57 7 2 3" xfId="8102"/>
    <cellStyle name="Comma 57 7 2 4" xfId="8103"/>
    <cellStyle name="Comma 57 7 2 5" xfId="8104"/>
    <cellStyle name="Comma 57 7 3" xfId="8105"/>
    <cellStyle name="Comma 57 7 3 2" xfId="8106"/>
    <cellStyle name="Comma 57 7 3 3" xfId="8107"/>
    <cellStyle name="Comma 57 7 3 4" xfId="8108"/>
    <cellStyle name="Comma 57 7 4" xfId="8109"/>
    <cellStyle name="Comma 57 7 5" xfId="8110"/>
    <cellStyle name="Comma 57 7 6" xfId="8111"/>
    <cellStyle name="Comma 57 8" xfId="8112"/>
    <cellStyle name="Comma 57 8 2" xfId="8113"/>
    <cellStyle name="Comma 57 8 2 2" xfId="8114"/>
    <cellStyle name="Comma 57 8 2 3" xfId="8115"/>
    <cellStyle name="Comma 57 8 2 4" xfId="8116"/>
    <cellStyle name="Comma 57 8 3" xfId="8117"/>
    <cellStyle name="Comma 57 8 4" xfId="8118"/>
    <cellStyle name="Comma 57 8 5" xfId="8119"/>
    <cellStyle name="Comma 57 9" xfId="8120"/>
    <cellStyle name="Comma 57 9 2" xfId="8121"/>
    <cellStyle name="Comma 57 9 3" xfId="8122"/>
    <cellStyle name="Comma 57 9 4" xfId="8123"/>
    <cellStyle name="Comma 58" xfId="8124"/>
    <cellStyle name="Comma 58 10" xfId="8125"/>
    <cellStyle name="Comma 58 11" xfId="8126"/>
    <cellStyle name="Comma 58 12" xfId="8127"/>
    <cellStyle name="Comma 58 2" xfId="8128"/>
    <cellStyle name="Comma 58 2 10" xfId="8129"/>
    <cellStyle name="Comma 58 2 2" xfId="8130"/>
    <cellStyle name="Comma 58 2 2 2" xfId="8131"/>
    <cellStyle name="Comma 58 2 2 2 2" xfId="8132"/>
    <cellStyle name="Comma 58 2 2 2 2 2" xfId="8133"/>
    <cellStyle name="Comma 58 2 2 2 2 2 2" xfId="8134"/>
    <cellStyle name="Comma 58 2 2 2 2 2 3" xfId="8135"/>
    <cellStyle name="Comma 58 2 2 2 2 2 4" xfId="8136"/>
    <cellStyle name="Comma 58 2 2 2 2 3" xfId="8137"/>
    <cellStyle name="Comma 58 2 2 2 2 4" xfId="8138"/>
    <cellStyle name="Comma 58 2 2 2 2 5" xfId="8139"/>
    <cellStyle name="Comma 58 2 2 2 3" xfId="8140"/>
    <cellStyle name="Comma 58 2 2 2 3 2" xfId="8141"/>
    <cellStyle name="Comma 58 2 2 2 3 3" xfId="8142"/>
    <cellStyle name="Comma 58 2 2 2 3 4" xfId="8143"/>
    <cellStyle name="Comma 58 2 2 2 4" xfId="8144"/>
    <cellStyle name="Comma 58 2 2 2 5" xfId="8145"/>
    <cellStyle name="Comma 58 2 2 2 6" xfId="8146"/>
    <cellStyle name="Comma 58 2 2 3" xfId="8147"/>
    <cellStyle name="Comma 58 2 2 3 2" xfId="8148"/>
    <cellStyle name="Comma 58 2 2 3 2 2" xfId="8149"/>
    <cellStyle name="Comma 58 2 2 3 2 2 2" xfId="8150"/>
    <cellStyle name="Comma 58 2 2 3 2 2 3" xfId="8151"/>
    <cellStyle name="Comma 58 2 2 3 2 2 4" xfId="8152"/>
    <cellStyle name="Comma 58 2 2 3 2 3" xfId="8153"/>
    <cellStyle name="Comma 58 2 2 3 2 4" xfId="8154"/>
    <cellStyle name="Comma 58 2 2 3 2 5" xfId="8155"/>
    <cellStyle name="Comma 58 2 2 3 3" xfId="8156"/>
    <cellStyle name="Comma 58 2 2 3 3 2" xfId="8157"/>
    <cellStyle name="Comma 58 2 2 3 3 3" xfId="8158"/>
    <cellStyle name="Comma 58 2 2 3 3 4" xfId="8159"/>
    <cellStyle name="Comma 58 2 2 3 4" xfId="8160"/>
    <cellStyle name="Comma 58 2 2 3 5" xfId="8161"/>
    <cellStyle name="Comma 58 2 2 3 6" xfId="8162"/>
    <cellStyle name="Comma 58 2 2 4" xfId="8163"/>
    <cellStyle name="Comma 58 2 2 4 2" xfId="8164"/>
    <cellStyle name="Comma 58 2 2 4 2 2" xfId="8165"/>
    <cellStyle name="Comma 58 2 2 4 2 3" xfId="8166"/>
    <cellStyle name="Comma 58 2 2 4 2 4" xfId="8167"/>
    <cellStyle name="Comma 58 2 2 4 3" xfId="8168"/>
    <cellStyle name="Comma 58 2 2 4 4" xfId="8169"/>
    <cellStyle name="Comma 58 2 2 4 5" xfId="8170"/>
    <cellStyle name="Comma 58 2 2 5" xfId="8171"/>
    <cellStyle name="Comma 58 2 2 5 2" xfId="8172"/>
    <cellStyle name="Comma 58 2 2 5 3" xfId="8173"/>
    <cellStyle name="Comma 58 2 2 5 4" xfId="8174"/>
    <cellStyle name="Comma 58 2 2 6" xfId="8175"/>
    <cellStyle name="Comma 58 2 2 7" xfId="8176"/>
    <cellStyle name="Comma 58 2 2 8" xfId="8177"/>
    <cellStyle name="Comma 58 2 3" xfId="8178"/>
    <cellStyle name="Comma 58 2 3 2" xfId="8179"/>
    <cellStyle name="Comma 58 2 3 2 2" xfId="8180"/>
    <cellStyle name="Comma 58 2 3 2 2 2" xfId="8181"/>
    <cellStyle name="Comma 58 2 3 2 2 2 2" xfId="8182"/>
    <cellStyle name="Comma 58 2 3 2 2 2 3" xfId="8183"/>
    <cellStyle name="Comma 58 2 3 2 2 2 4" xfId="8184"/>
    <cellStyle name="Comma 58 2 3 2 2 3" xfId="8185"/>
    <cellStyle name="Comma 58 2 3 2 2 4" xfId="8186"/>
    <cellStyle name="Comma 58 2 3 2 2 5" xfId="8187"/>
    <cellStyle name="Comma 58 2 3 2 3" xfId="8188"/>
    <cellStyle name="Comma 58 2 3 2 3 2" xfId="8189"/>
    <cellStyle name="Comma 58 2 3 2 3 3" xfId="8190"/>
    <cellStyle name="Comma 58 2 3 2 3 4" xfId="8191"/>
    <cellStyle name="Comma 58 2 3 2 4" xfId="8192"/>
    <cellStyle name="Comma 58 2 3 2 5" xfId="8193"/>
    <cellStyle name="Comma 58 2 3 2 6" xfId="8194"/>
    <cellStyle name="Comma 58 2 3 3" xfId="8195"/>
    <cellStyle name="Comma 58 2 3 3 2" xfId="8196"/>
    <cellStyle name="Comma 58 2 3 3 2 2" xfId="8197"/>
    <cellStyle name="Comma 58 2 3 3 2 2 2" xfId="8198"/>
    <cellStyle name="Comma 58 2 3 3 2 2 3" xfId="8199"/>
    <cellStyle name="Comma 58 2 3 3 2 2 4" xfId="8200"/>
    <cellStyle name="Comma 58 2 3 3 2 3" xfId="8201"/>
    <cellStyle name="Comma 58 2 3 3 2 4" xfId="8202"/>
    <cellStyle name="Comma 58 2 3 3 2 5" xfId="8203"/>
    <cellStyle name="Comma 58 2 3 3 3" xfId="8204"/>
    <cellStyle name="Comma 58 2 3 3 3 2" xfId="8205"/>
    <cellStyle name="Comma 58 2 3 3 3 3" xfId="8206"/>
    <cellStyle name="Comma 58 2 3 3 3 4" xfId="8207"/>
    <cellStyle name="Comma 58 2 3 3 4" xfId="8208"/>
    <cellStyle name="Comma 58 2 3 3 5" xfId="8209"/>
    <cellStyle name="Comma 58 2 3 3 6" xfId="8210"/>
    <cellStyle name="Comma 58 2 3 4" xfId="8211"/>
    <cellStyle name="Comma 58 2 3 4 2" xfId="8212"/>
    <cellStyle name="Comma 58 2 3 4 2 2" xfId="8213"/>
    <cellStyle name="Comma 58 2 3 4 2 3" xfId="8214"/>
    <cellStyle name="Comma 58 2 3 4 2 4" xfId="8215"/>
    <cellStyle name="Comma 58 2 3 4 3" xfId="8216"/>
    <cellStyle name="Comma 58 2 3 4 4" xfId="8217"/>
    <cellStyle name="Comma 58 2 3 4 5" xfId="8218"/>
    <cellStyle name="Comma 58 2 3 5" xfId="8219"/>
    <cellStyle name="Comma 58 2 3 5 2" xfId="8220"/>
    <cellStyle name="Comma 58 2 3 5 3" xfId="8221"/>
    <cellStyle name="Comma 58 2 3 5 4" xfId="8222"/>
    <cellStyle name="Comma 58 2 3 6" xfId="8223"/>
    <cellStyle name="Comma 58 2 3 7" xfId="8224"/>
    <cellStyle name="Comma 58 2 3 8" xfId="8225"/>
    <cellStyle name="Comma 58 2 4" xfId="8226"/>
    <cellStyle name="Comma 58 2 4 2" xfId="8227"/>
    <cellStyle name="Comma 58 2 4 2 2" xfId="8228"/>
    <cellStyle name="Comma 58 2 4 2 2 2" xfId="8229"/>
    <cellStyle name="Comma 58 2 4 2 2 3" xfId="8230"/>
    <cellStyle name="Comma 58 2 4 2 2 4" xfId="8231"/>
    <cellStyle name="Comma 58 2 4 2 3" xfId="8232"/>
    <cellStyle name="Comma 58 2 4 2 4" xfId="8233"/>
    <cellStyle name="Comma 58 2 4 2 5" xfId="8234"/>
    <cellStyle name="Comma 58 2 4 3" xfId="8235"/>
    <cellStyle name="Comma 58 2 4 3 2" xfId="8236"/>
    <cellStyle name="Comma 58 2 4 3 3" xfId="8237"/>
    <cellStyle name="Comma 58 2 4 3 4" xfId="8238"/>
    <cellStyle name="Comma 58 2 4 4" xfId="8239"/>
    <cellStyle name="Comma 58 2 4 5" xfId="8240"/>
    <cellStyle name="Comma 58 2 4 6" xfId="8241"/>
    <cellStyle name="Comma 58 2 5" xfId="8242"/>
    <cellStyle name="Comma 58 2 5 2" xfId="8243"/>
    <cellStyle name="Comma 58 2 5 2 2" xfId="8244"/>
    <cellStyle name="Comma 58 2 5 2 2 2" xfId="8245"/>
    <cellStyle name="Comma 58 2 5 2 2 3" xfId="8246"/>
    <cellStyle name="Comma 58 2 5 2 2 4" xfId="8247"/>
    <cellStyle name="Comma 58 2 5 2 3" xfId="8248"/>
    <cellStyle name="Comma 58 2 5 2 4" xfId="8249"/>
    <cellStyle name="Comma 58 2 5 2 5" xfId="8250"/>
    <cellStyle name="Comma 58 2 5 3" xfId="8251"/>
    <cellStyle name="Comma 58 2 5 3 2" xfId="8252"/>
    <cellStyle name="Comma 58 2 5 3 3" xfId="8253"/>
    <cellStyle name="Comma 58 2 5 3 4" xfId="8254"/>
    <cellStyle name="Comma 58 2 5 4" xfId="8255"/>
    <cellStyle name="Comma 58 2 5 5" xfId="8256"/>
    <cellStyle name="Comma 58 2 5 6" xfId="8257"/>
    <cellStyle name="Comma 58 2 6" xfId="8258"/>
    <cellStyle name="Comma 58 2 6 2" xfId="8259"/>
    <cellStyle name="Comma 58 2 6 2 2" xfId="8260"/>
    <cellStyle name="Comma 58 2 6 2 3" xfId="8261"/>
    <cellStyle name="Comma 58 2 6 2 4" xfId="8262"/>
    <cellStyle name="Comma 58 2 6 3" xfId="8263"/>
    <cellStyle name="Comma 58 2 6 4" xfId="8264"/>
    <cellStyle name="Comma 58 2 6 5" xfId="8265"/>
    <cellStyle name="Comma 58 2 7" xfId="8266"/>
    <cellStyle name="Comma 58 2 7 2" xfId="8267"/>
    <cellStyle name="Comma 58 2 7 3" xfId="8268"/>
    <cellStyle name="Comma 58 2 7 4" xfId="8269"/>
    <cellStyle name="Comma 58 2 8" xfId="8270"/>
    <cellStyle name="Comma 58 2 9" xfId="8271"/>
    <cellStyle name="Comma 58 3" xfId="8272"/>
    <cellStyle name="Comma 58 3 10" xfId="8273"/>
    <cellStyle name="Comma 58 3 2" xfId="8274"/>
    <cellStyle name="Comma 58 3 2 2" xfId="8275"/>
    <cellStyle name="Comma 58 3 2 2 2" xfId="8276"/>
    <cellStyle name="Comma 58 3 2 2 2 2" xfId="8277"/>
    <cellStyle name="Comma 58 3 2 2 2 2 2" xfId="8278"/>
    <cellStyle name="Comma 58 3 2 2 2 2 3" xfId="8279"/>
    <cellStyle name="Comma 58 3 2 2 2 2 4" xfId="8280"/>
    <cellStyle name="Comma 58 3 2 2 2 3" xfId="8281"/>
    <cellStyle name="Comma 58 3 2 2 2 4" xfId="8282"/>
    <cellStyle name="Comma 58 3 2 2 2 5" xfId="8283"/>
    <cellStyle name="Comma 58 3 2 2 3" xfId="8284"/>
    <cellStyle name="Comma 58 3 2 2 3 2" xfId="8285"/>
    <cellStyle name="Comma 58 3 2 2 3 3" xfId="8286"/>
    <cellStyle name="Comma 58 3 2 2 3 4" xfId="8287"/>
    <cellStyle name="Comma 58 3 2 2 4" xfId="8288"/>
    <cellStyle name="Comma 58 3 2 2 5" xfId="8289"/>
    <cellStyle name="Comma 58 3 2 2 6" xfId="8290"/>
    <cellStyle name="Comma 58 3 2 3" xfId="8291"/>
    <cellStyle name="Comma 58 3 2 3 2" xfId="8292"/>
    <cellStyle name="Comma 58 3 2 3 2 2" xfId="8293"/>
    <cellStyle name="Comma 58 3 2 3 2 2 2" xfId="8294"/>
    <cellStyle name="Comma 58 3 2 3 2 2 3" xfId="8295"/>
    <cellStyle name="Comma 58 3 2 3 2 2 4" xfId="8296"/>
    <cellStyle name="Comma 58 3 2 3 2 3" xfId="8297"/>
    <cellStyle name="Comma 58 3 2 3 2 4" xfId="8298"/>
    <cellStyle name="Comma 58 3 2 3 2 5" xfId="8299"/>
    <cellStyle name="Comma 58 3 2 3 3" xfId="8300"/>
    <cellStyle name="Comma 58 3 2 3 3 2" xfId="8301"/>
    <cellStyle name="Comma 58 3 2 3 3 3" xfId="8302"/>
    <cellStyle name="Comma 58 3 2 3 3 4" xfId="8303"/>
    <cellStyle name="Comma 58 3 2 3 4" xfId="8304"/>
    <cellStyle name="Comma 58 3 2 3 5" xfId="8305"/>
    <cellStyle name="Comma 58 3 2 3 6" xfId="8306"/>
    <cellStyle name="Comma 58 3 2 4" xfId="8307"/>
    <cellStyle name="Comma 58 3 2 4 2" xfId="8308"/>
    <cellStyle name="Comma 58 3 2 4 2 2" xfId="8309"/>
    <cellStyle name="Comma 58 3 2 4 2 3" xfId="8310"/>
    <cellStyle name="Comma 58 3 2 4 2 4" xfId="8311"/>
    <cellStyle name="Comma 58 3 2 4 3" xfId="8312"/>
    <cellStyle name="Comma 58 3 2 4 4" xfId="8313"/>
    <cellStyle name="Comma 58 3 2 4 5" xfId="8314"/>
    <cellStyle name="Comma 58 3 2 5" xfId="8315"/>
    <cellStyle name="Comma 58 3 2 5 2" xfId="8316"/>
    <cellStyle name="Comma 58 3 2 5 3" xfId="8317"/>
    <cellStyle name="Comma 58 3 2 5 4" xfId="8318"/>
    <cellStyle name="Comma 58 3 2 6" xfId="8319"/>
    <cellStyle name="Comma 58 3 2 7" xfId="8320"/>
    <cellStyle name="Comma 58 3 2 8" xfId="8321"/>
    <cellStyle name="Comma 58 3 3" xfId="8322"/>
    <cellStyle name="Comma 58 3 3 2" xfId="8323"/>
    <cellStyle name="Comma 58 3 3 2 2" xfId="8324"/>
    <cellStyle name="Comma 58 3 3 2 2 2" xfId="8325"/>
    <cellStyle name="Comma 58 3 3 2 2 2 2" xfId="8326"/>
    <cellStyle name="Comma 58 3 3 2 2 2 3" xfId="8327"/>
    <cellStyle name="Comma 58 3 3 2 2 2 4" xfId="8328"/>
    <cellStyle name="Comma 58 3 3 2 2 3" xfId="8329"/>
    <cellStyle name="Comma 58 3 3 2 2 4" xfId="8330"/>
    <cellStyle name="Comma 58 3 3 2 2 5" xfId="8331"/>
    <cellStyle name="Comma 58 3 3 2 3" xfId="8332"/>
    <cellStyle name="Comma 58 3 3 2 3 2" xfId="8333"/>
    <cellStyle name="Comma 58 3 3 2 3 3" xfId="8334"/>
    <cellStyle name="Comma 58 3 3 2 3 4" xfId="8335"/>
    <cellStyle name="Comma 58 3 3 2 4" xfId="8336"/>
    <cellStyle name="Comma 58 3 3 2 5" xfId="8337"/>
    <cellStyle name="Comma 58 3 3 2 6" xfId="8338"/>
    <cellStyle name="Comma 58 3 3 3" xfId="8339"/>
    <cellStyle name="Comma 58 3 3 3 2" xfId="8340"/>
    <cellStyle name="Comma 58 3 3 3 2 2" xfId="8341"/>
    <cellStyle name="Comma 58 3 3 3 2 2 2" xfId="8342"/>
    <cellStyle name="Comma 58 3 3 3 2 2 3" xfId="8343"/>
    <cellStyle name="Comma 58 3 3 3 2 2 4" xfId="8344"/>
    <cellStyle name="Comma 58 3 3 3 2 3" xfId="8345"/>
    <cellStyle name="Comma 58 3 3 3 2 4" xfId="8346"/>
    <cellStyle name="Comma 58 3 3 3 2 5" xfId="8347"/>
    <cellStyle name="Comma 58 3 3 3 3" xfId="8348"/>
    <cellStyle name="Comma 58 3 3 3 3 2" xfId="8349"/>
    <cellStyle name="Comma 58 3 3 3 3 3" xfId="8350"/>
    <cellStyle name="Comma 58 3 3 3 3 4" xfId="8351"/>
    <cellStyle name="Comma 58 3 3 3 4" xfId="8352"/>
    <cellStyle name="Comma 58 3 3 3 5" xfId="8353"/>
    <cellStyle name="Comma 58 3 3 3 6" xfId="8354"/>
    <cellStyle name="Comma 58 3 3 4" xfId="8355"/>
    <cellStyle name="Comma 58 3 3 4 2" xfId="8356"/>
    <cellStyle name="Comma 58 3 3 4 2 2" xfId="8357"/>
    <cellStyle name="Comma 58 3 3 4 2 3" xfId="8358"/>
    <cellStyle name="Comma 58 3 3 4 2 4" xfId="8359"/>
    <cellStyle name="Comma 58 3 3 4 3" xfId="8360"/>
    <cellStyle name="Comma 58 3 3 4 4" xfId="8361"/>
    <cellStyle name="Comma 58 3 3 4 5" xfId="8362"/>
    <cellStyle name="Comma 58 3 3 5" xfId="8363"/>
    <cellStyle name="Comma 58 3 3 5 2" xfId="8364"/>
    <cellStyle name="Comma 58 3 3 5 3" xfId="8365"/>
    <cellStyle name="Comma 58 3 3 5 4" xfId="8366"/>
    <cellStyle name="Comma 58 3 3 6" xfId="8367"/>
    <cellStyle name="Comma 58 3 3 7" xfId="8368"/>
    <cellStyle name="Comma 58 3 3 8" xfId="8369"/>
    <cellStyle name="Comma 58 3 4" xfId="8370"/>
    <cellStyle name="Comma 58 3 4 2" xfId="8371"/>
    <cellStyle name="Comma 58 3 4 2 2" xfId="8372"/>
    <cellStyle name="Comma 58 3 4 2 2 2" xfId="8373"/>
    <cellStyle name="Comma 58 3 4 2 2 3" xfId="8374"/>
    <cellStyle name="Comma 58 3 4 2 2 4" xfId="8375"/>
    <cellStyle name="Comma 58 3 4 2 3" xfId="8376"/>
    <cellStyle name="Comma 58 3 4 2 4" xfId="8377"/>
    <cellStyle name="Comma 58 3 4 2 5" xfId="8378"/>
    <cellStyle name="Comma 58 3 4 3" xfId="8379"/>
    <cellStyle name="Comma 58 3 4 3 2" xfId="8380"/>
    <cellStyle name="Comma 58 3 4 3 3" xfId="8381"/>
    <cellStyle name="Comma 58 3 4 3 4" xfId="8382"/>
    <cellStyle name="Comma 58 3 4 4" xfId="8383"/>
    <cellStyle name="Comma 58 3 4 5" xfId="8384"/>
    <cellStyle name="Comma 58 3 4 6" xfId="8385"/>
    <cellStyle name="Comma 58 3 5" xfId="8386"/>
    <cellStyle name="Comma 58 3 5 2" xfId="8387"/>
    <cellStyle name="Comma 58 3 5 2 2" xfId="8388"/>
    <cellStyle name="Comma 58 3 5 2 2 2" xfId="8389"/>
    <cellStyle name="Comma 58 3 5 2 2 3" xfId="8390"/>
    <cellStyle name="Comma 58 3 5 2 2 4" xfId="8391"/>
    <cellStyle name="Comma 58 3 5 2 3" xfId="8392"/>
    <cellStyle name="Comma 58 3 5 2 4" xfId="8393"/>
    <cellStyle name="Comma 58 3 5 2 5" xfId="8394"/>
    <cellStyle name="Comma 58 3 5 3" xfId="8395"/>
    <cellStyle name="Comma 58 3 5 3 2" xfId="8396"/>
    <cellStyle name="Comma 58 3 5 3 3" xfId="8397"/>
    <cellStyle name="Comma 58 3 5 3 4" xfId="8398"/>
    <cellStyle name="Comma 58 3 5 4" xfId="8399"/>
    <cellStyle name="Comma 58 3 5 5" xfId="8400"/>
    <cellStyle name="Comma 58 3 5 6" xfId="8401"/>
    <cellStyle name="Comma 58 3 6" xfId="8402"/>
    <cellStyle name="Comma 58 3 6 2" xfId="8403"/>
    <cellStyle name="Comma 58 3 6 2 2" xfId="8404"/>
    <cellStyle name="Comma 58 3 6 2 3" xfId="8405"/>
    <cellStyle name="Comma 58 3 6 2 4" xfId="8406"/>
    <cellStyle name="Comma 58 3 6 3" xfId="8407"/>
    <cellStyle name="Comma 58 3 6 4" xfId="8408"/>
    <cellStyle name="Comma 58 3 6 5" xfId="8409"/>
    <cellStyle name="Comma 58 3 7" xfId="8410"/>
    <cellStyle name="Comma 58 3 7 2" xfId="8411"/>
    <cellStyle name="Comma 58 3 7 3" xfId="8412"/>
    <cellStyle name="Comma 58 3 7 4" xfId="8413"/>
    <cellStyle name="Comma 58 3 8" xfId="8414"/>
    <cellStyle name="Comma 58 3 9" xfId="8415"/>
    <cellStyle name="Comma 58 4" xfId="8416"/>
    <cellStyle name="Comma 58 4 2" xfId="8417"/>
    <cellStyle name="Comma 58 4 2 2" xfId="8418"/>
    <cellStyle name="Comma 58 4 2 2 2" xfId="8419"/>
    <cellStyle name="Comma 58 4 2 2 2 2" xfId="8420"/>
    <cellStyle name="Comma 58 4 2 2 2 3" xfId="8421"/>
    <cellStyle name="Comma 58 4 2 2 2 4" xfId="8422"/>
    <cellStyle name="Comma 58 4 2 2 3" xfId="8423"/>
    <cellStyle name="Comma 58 4 2 2 4" xfId="8424"/>
    <cellStyle name="Comma 58 4 2 2 5" xfId="8425"/>
    <cellStyle name="Comma 58 4 2 3" xfId="8426"/>
    <cellStyle name="Comma 58 4 2 3 2" xfId="8427"/>
    <cellStyle name="Comma 58 4 2 3 3" xfId="8428"/>
    <cellStyle name="Comma 58 4 2 3 4" xfId="8429"/>
    <cellStyle name="Comma 58 4 2 4" xfId="8430"/>
    <cellStyle name="Comma 58 4 2 5" xfId="8431"/>
    <cellStyle name="Comma 58 4 2 6" xfId="8432"/>
    <cellStyle name="Comma 58 4 3" xfId="8433"/>
    <cellStyle name="Comma 58 4 3 2" xfId="8434"/>
    <cellStyle name="Comma 58 4 3 2 2" xfId="8435"/>
    <cellStyle name="Comma 58 4 3 2 2 2" xfId="8436"/>
    <cellStyle name="Comma 58 4 3 2 2 3" xfId="8437"/>
    <cellStyle name="Comma 58 4 3 2 2 4" xfId="8438"/>
    <cellStyle name="Comma 58 4 3 2 3" xfId="8439"/>
    <cellStyle name="Comma 58 4 3 2 4" xfId="8440"/>
    <cellStyle name="Comma 58 4 3 2 5" xfId="8441"/>
    <cellStyle name="Comma 58 4 3 3" xfId="8442"/>
    <cellStyle name="Comma 58 4 3 3 2" xfId="8443"/>
    <cellStyle name="Comma 58 4 3 3 3" xfId="8444"/>
    <cellStyle name="Comma 58 4 3 3 4" xfId="8445"/>
    <cellStyle name="Comma 58 4 3 4" xfId="8446"/>
    <cellStyle name="Comma 58 4 3 5" xfId="8447"/>
    <cellStyle name="Comma 58 4 3 6" xfId="8448"/>
    <cellStyle name="Comma 58 4 4" xfId="8449"/>
    <cellStyle name="Comma 58 4 4 2" xfId="8450"/>
    <cellStyle name="Comma 58 4 4 2 2" xfId="8451"/>
    <cellStyle name="Comma 58 4 4 2 3" xfId="8452"/>
    <cellStyle name="Comma 58 4 4 2 4" xfId="8453"/>
    <cellStyle name="Comma 58 4 4 3" xfId="8454"/>
    <cellStyle name="Comma 58 4 4 4" xfId="8455"/>
    <cellStyle name="Comma 58 4 4 5" xfId="8456"/>
    <cellStyle name="Comma 58 4 5" xfId="8457"/>
    <cellStyle name="Comma 58 4 5 2" xfId="8458"/>
    <cellStyle name="Comma 58 4 5 3" xfId="8459"/>
    <cellStyle name="Comma 58 4 5 4" xfId="8460"/>
    <cellStyle name="Comma 58 4 6" xfId="8461"/>
    <cellStyle name="Comma 58 4 7" xfId="8462"/>
    <cellStyle name="Comma 58 4 8" xfId="8463"/>
    <cellStyle name="Comma 58 5" xfId="8464"/>
    <cellStyle name="Comma 58 5 2" xfId="8465"/>
    <cellStyle name="Comma 58 5 2 2" xfId="8466"/>
    <cellStyle name="Comma 58 5 2 2 2" xfId="8467"/>
    <cellStyle name="Comma 58 5 2 2 2 2" xfId="8468"/>
    <cellStyle name="Comma 58 5 2 2 2 3" xfId="8469"/>
    <cellStyle name="Comma 58 5 2 2 2 4" xfId="8470"/>
    <cellStyle name="Comma 58 5 2 2 3" xfId="8471"/>
    <cellStyle name="Comma 58 5 2 2 4" xfId="8472"/>
    <cellStyle name="Comma 58 5 2 2 5" xfId="8473"/>
    <cellStyle name="Comma 58 5 2 3" xfId="8474"/>
    <cellStyle name="Comma 58 5 2 3 2" xfId="8475"/>
    <cellStyle name="Comma 58 5 2 3 3" xfId="8476"/>
    <cellStyle name="Comma 58 5 2 3 4" xfId="8477"/>
    <cellStyle name="Comma 58 5 2 4" xfId="8478"/>
    <cellStyle name="Comma 58 5 2 5" xfId="8479"/>
    <cellStyle name="Comma 58 5 2 6" xfId="8480"/>
    <cellStyle name="Comma 58 5 3" xfId="8481"/>
    <cellStyle name="Comma 58 5 3 2" xfId="8482"/>
    <cellStyle name="Comma 58 5 3 2 2" xfId="8483"/>
    <cellStyle name="Comma 58 5 3 2 2 2" xfId="8484"/>
    <cellStyle name="Comma 58 5 3 2 2 3" xfId="8485"/>
    <cellStyle name="Comma 58 5 3 2 2 4" xfId="8486"/>
    <cellStyle name="Comma 58 5 3 2 3" xfId="8487"/>
    <cellStyle name="Comma 58 5 3 2 4" xfId="8488"/>
    <cellStyle name="Comma 58 5 3 2 5" xfId="8489"/>
    <cellStyle name="Comma 58 5 3 3" xfId="8490"/>
    <cellStyle name="Comma 58 5 3 3 2" xfId="8491"/>
    <cellStyle name="Comma 58 5 3 3 3" xfId="8492"/>
    <cellStyle name="Comma 58 5 3 3 4" xfId="8493"/>
    <cellStyle name="Comma 58 5 3 4" xfId="8494"/>
    <cellStyle name="Comma 58 5 3 5" xfId="8495"/>
    <cellStyle name="Comma 58 5 3 6" xfId="8496"/>
    <cellStyle name="Comma 58 5 4" xfId="8497"/>
    <cellStyle name="Comma 58 5 4 2" xfId="8498"/>
    <cellStyle name="Comma 58 5 4 2 2" xfId="8499"/>
    <cellStyle name="Comma 58 5 4 2 3" xfId="8500"/>
    <cellStyle name="Comma 58 5 4 2 4" xfId="8501"/>
    <cellStyle name="Comma 58 5 4 3" xfId="8502"/>
    <cellStyle name="Comma 58 5 4 4" xfId="8503"/>
    <cellStyle name="Comma 58 5 4 5" xfId="8504"/>
    <cellStyle name="Comma 58 5 5" xfId="8505"/>
    <cellStyle name="Comma 58 5 5 2" xfId="8506"/>
    <cellStyle name="Comma 58 5 5 3" xfId="8507"/>
    <cellStyle name="Comma 58 5 5 4" xfId="8508"/>
    <cellStyle name="Comma 58 5 6" xfId="8509"/>
    <cellStyle name="Comma 58 5 7" xfId="8510"/>
    <cellStyle name="Comma 58 5 8" xfId="8511"/>
    <cellStyle name="Comma 58 6" xfId="8512"/>
    <cellStyle name="Comma 58 6 2" xfId="8513"/>
    <cellStyle name="Comma 58 6 2 2" xfId="8514"/>
    <cellStyle name="Comma 58 6 2 2 2" xfId="8515"/>
    <cellStyle name="Comma 58 6 2 2 3" xfId="8516"/>
    <cellStyle name="Comma 58 6 2 2 4" xfId="8517"/>
    <cellStyle name="Comma 58 6 2 3" xfId="8518"/>
    <cellStyle name="Comma 58 6 2 4" xfId="8519"/>
    <cellStyle name="Comma 58 6 2 5" xfId="8520"/>
    <cellStyle name="Comma 58 6 3" xfId="8521"/>
    <cellStyle name="Comma 58 6 3 2" xfId="8522"/>
    <cellStyle name="Comma 58 6 3 3" xfId="8523"/>
    <cellStyle name="Comma 58 6 3 4" xfId="8524"/>
    <cellStyle name="Comma 58 6 4" xfId="8525"/>
    <cellStyle name="Comma 58 6 5" xfId="8526"/>
    <cellStyle name="Comma 58 6 6" xfId="8527"/>
    <cellStyle name="Comma 58 7" xfId="8528"/>
    <cellStyle name="Comma 58 7 2" xfId="8529"/>
    <cellStyle name="Comma 58 7 2 2" xfId="8530"/>
    <cellStyle name="Comma 58 7 2 2 2" xfId="8531"/>
    <cellStyle name="Comma 58 7 2 2 3" xfId="8532"/>
    <cellStyle name="Comma 58 7 2 2 4" xfId="8533"/>
    <cellStyle name="Comma 58 7 2 3" xfId="8534"/>
    <cellStyle name="Comma 58 7 2 4" xfId="8535"/>
    <cellStyle name="Comma 58 7 2 5" xfId="8536"/>
    <cellStyle name="Comma 58 7 3" xfId="8537"/>
    <cellStyle name="Comma 58 7 3 2" xfId="8538"/>
    <cellStyle name="Comma 58 7 3 3" xfId="8539"/>
    <cellStyle name="Comma 58 7 3 4" xfId="8540"/>
    <cellStyle name="Comma 58 7 4" xfId="8541"/>
    <cellStyle name="Comma 58 7 5" xfId="8542"/>
    <cellStyle name="Comma 58 7 6" xfId="8543"/>
    <cellStyle name="Comma 58 8" xfId="8544"/>
    <cellStyle name="Comma 58 8 2" xfId="8545"/>
    <cellStyle name="Comma 58 8 2 2" xfId="8546"/>
    <cellStyle name="Comma 58 8 2 3" xfId="8547"/>
    <cellStyle name="Comma 58 8 2 4" xfId="8548"/>
    <cellStyle name="Comma 58 8 3" xfId="8549"/>
    <cellStyle name="Comma 58 8 4" xfId="8550"/>
    <cellStyle name="Comma 58 8 5" xfId="8551"/>
    <cellStyle name="Comma 58 9" xfId="8552"/>
    <cellStyle name="Comma 58 9 2" xfId="8553"/>
    <cellStyle name="Comma 58 9 3" xfId="8554"/>
    <cellStyle name="Comma 58 9 4" xfId="8555"/>
    <cellStyle name="Comma 59" xfId="8556"/>
    <cellStyle name="Comma 59 2" xfId="8557"/>
    <cellStyle name="Comma 6" xfId="8558"/>
    <cellStyle name="Comma 6 2" xfId="8559"/>
    <cellStyle name="Comma 6 2 2" xfId="8560"/>
    <cellStyle name="Comma 6 2 2 2" xfId="8561"/>
    <cellStyle name="Comma 6 2 3" xfId="8562"/>
    <cellStyle name="Comma 6 2 4" xfId="8563"/>
    <cellStyle name="Comma 6 3" xfId="8564"/>
    <cellStyle name="Comma 6 3 2" xfId="8565"/>
    <cellStyle name="Comma 6 3 3" xfId="8566"/>
    <cellStyle name="Comma 6 4" xfId="8567"/>
    <cellStyle name="Comma 6 4 2" xfId="8568"/>
    <cellStyle name="Comma 6 5" xfId="8569"/>
    <cellStyle name="Comma 60" xfId="8570"/>
    <cellStyle name="Comma 60 2" xfId="8571"/>
    <cellStyle name="Comma 61" xfId="8572"/>
    <cellStyle name="Comma 61 2" xfId="8573"/>
    <cellStyle name="Comma 62" xfId="8574"/>
    <cellStyle name="Comma 62 2" xfId="8575"/>
    <cellStyle name="Comma 63" xfId="8576"/>
    <cellStyle name="Comma 63 2" xfId="8577"/>
    <cellStyle name="Comma 64" xfId="8578"/>
    <cellStyle name="Comma 64 2" xfId="8579"/>
    <cellStyle name="Comma 65" xfId="8580"/>
    <cellStyle name="Comma 65 2" xfId="8581"/>
    <cellStyle name="Comma 66" xfId="8582"/>
    <cellStyle name="Comma 66 2" xfId="8583"/>
    <cellStyle name="Comma 67" xfId="8584"/>
    <cellStyle name="Comma 67 2" xfId="8585"/>
    <cellStyle name="Comma 68" xfId="8586"/>
    <cellStyle name="Comma 68 10" xfId="8587"/>
    <cellStyle name="Comma 68 11" xfId="8588"/>
    <cellStyle name="Comma 68 12" xfId="8589"/>
    <cellStyle name="Comma 68 2" xfId="8590"/>
    <cellStyle name="Comma 68 2 10" xfId="8591"/>
    <cellStyle name="Comma 68 2 2" xfId="8592"/>
    <cellStyle name="Comma 68 2 2 2" xfId="8593"/>
    <cellStyle name="Comma 68 2 2 2 2" xfId="8594"/>
    <cellStyle name="Comma 68 2 2 2 2 2" xfId="8595"/>
    <cellStyle name="Comma 68 2 2 2 2 2 2" xfId="8596"/>
    <cellStyle name="Comma 68 2 2 2 2 2 3" xfId="8597"/>
    <cellStyle name="Comma 68 2 2 2 2 2 4" xfId="8598"/>
    <cellStyle name="Comma 68 2 2 2 2 3" xfId="8599"/>
    <cellStyle name="Comma 68 2 2 2 2 4" xfId="8600"/>
    <cellStyle name="Comma 68 2 2 2 2 5" xfId="8601"/>
    <cellStyle name="Comma 68 2 2 2 3" xfId="8602"/>
    <cellStyle name="Comma 68 2 2 2 3 2" xfId="8603"/>
    <cellStyle name="Comma 68 2 2 2 3 3" xfId="8604"/>
    <cellStyle name="Comma 68 2 2 2 3 4" xfId="8605"/>
    <cellStyle name="Comma 68 2 2 2 4" xfId="8606"/>
    <cellStyle name="Comma 68 2 2 2 5" xfId="8607"/>
    <cellStyle name="Comma 68 2 2 2 6" xfId="8608"/>
    <cellStyle name="Comma 68 2 2 3" xfId="8609"/>
    <cellStyle name="Comma 68 2 2 3 2" xfId="8610"/>
    <cellStyle name="Comma 68 2 2 3 2 2" xfId="8611"/>
    <cellStyle name="Comma 68 2 2 3 2 2 2" xfId="8612"/>
    <cellStyle name="Comma 68 2 2 3 2 2 3" xfId="8613"/>
    <cellStyle name="Comma 68 2 2 3 2 2 4" xfId="8614"/>
    <cellStyle name="Comma 68 2 2 3 2 3" xfId="8615"/>
    <cellStyle name="Comma 68 2 2 3 2 4" xfId="8616"/>
    <cellStyle name="Comma 68 2 2 3 2 5" xfId="8617"/>
    <cellStyle name="Comma 68 2 2 3 3" xfId="8618"/>
    <cellStyle name="Comma 68 2 2 3 3 2" xfId="8619"/>
    <cellStyle name="Comma 68 2 2 3 3 3" xfId="8620"/>
    <cellStyle name="Comma 68 2 2 3 3 4" xfId="8621"/>
    <cellStyle name="Comma 68 2 2 3 4" xfId="8622"/>
    <cellStyle name="Comma 68 2 2 3 5" xfId="8623"/>
    <cellStyle name="Comma 68 2 2 3 6" xfId="8624"/>
    <cellStyle name="Comma 68 2 2 4" xfId="8625"/>
    <cellStyle name="Comma 68 2 2 4 2" xfId="8626"/>
    <cellStyle name="Comma 68 2 2 4 2 2" xfId="8627"/>
    <cellStyle name="Comma 68 2 2 4 2 3" xfId="8628"/>
    <cellStyle name="Comma 68 2 2 4 2 4" xfId="8629"/>
    <cellStyle name="Comma 68 2 2 4 3" xfId="8630"/>
    <cellStyle name="Comma 68 2 2 4 4" xfId="8631"/>
    <cellStyle name="Comma 68 2 2 4 5" xfId="8632"/>
    <cellStyle name="Comma 68 2 2 5" xfId="8633"/>
    <cellStyle name="Comma 68 2 2 5 2" xfId="8634"/>
    <cellStyle name="Comma 68 2 2 5 3" xfId="8635"/>
    <cellStyle name="Comma 68 2 2 5 4" xfId="8636"/>
    <cellStyle name="Comma 68 2 2 6" xfId="8637"/>
    <cellStyle name="Comma 68 2 2 7" xfId="8638"/>
    <cellStyle name="Comma 68 2 2 8" xfId="8639"/>
    <cellStyle name="Comma 68 2 3" xfId="8640"/>
    <cellStyle name="Comma 68 2 3 2" xfId="8641"/>
    <cellStyle name="Comma 68 2 3 2 2" xfId="8642"/>
    <cellStyle name="Comma 68 2 3 2 2 2" xfId="8643"/>
    <cellStyle name="Comma 68 2 3 2 2 2 2" xfId="8644"/>
    <cellStyle name="Comma 68 2 3 2 2 2 3" xfId="8645"/>
    <cellStyle name="Comma 68 2 3 2 2 2 4" xfId="8646"/>
    <cellStyle name="Comma 68 2 3 2 2 3" xfId="8647"/>
    <cellStyle name="Comma 68 2 3 2 2 4" xfId="8648"/>
    <cellStyle name="Comma 68 2 3 2 2 5" xfId="8649"/>
    <cellStyle name="Comma 68 2 3 2 3" xfId="8650"/>
    <cellStyle name="Comma 68 2 3 2 3 2" xfId="8651"/>
    <cellStyle name="Comma 68 2 3 2 3 3" xfId="8652"/>
    <cellStyle name="Comma 68 2 3 2 3 4" xfId="8653"/>
    <cellStyle name="Comma 68 2 3 2 4" xfId="8654"/>
    <cellStyle name="Comma 68 2 3 2 5" xfId="8655"/>
    <cellStyle name="Comma 68 2 3 2 6" xfId="8656"/>
    <cellStyle name="Comma 68 2 3 3" xfId="8657"/>
    <cellStyle name="Comma 68 2 3 3 2" xfId="8658"/>
    <cellStyle name="Comma 68 2 3 3 2 2" xfId="8659"/>
    <cellStyle name="Comma 68 2 3 3 2 2 2" xfId="8660"/>
    <cellStyle name="Comma 68 2 3 3 2 2 3" xfId="8661"/>
    <cellStyle name="Comma 68 2 3 3 2 2 4" xfId="8662"/>
    <cellStyle name="Comma 68 2 3 3 2 3" xfId="8663"/>
    <cellStyle name="Comma 68 2 3 3 2 4" xfId="8664"/>
    <cellStyle name="Comma 68 2 3 3 2 5" xfId="8665"/>
    <cellStyle name="Comma 68 2 3 3 3" xfId="8666"/>
    <cellStyle name="Comma 68 2 3 3 3 2" xfId="8667"/>
    <cellStyle name="Comma 68 2 3 3 3 3" xfId="8668"/>
    <cellStyle name="Comma 68 2 3 3 3 4" xfId="8669"/>
    <cellStyle name="Comma 68 2 3 3 4" xfId="8670"/>
    <cellStyle name="Comma 68 2 3 3 5" xfId="8671"/>
    <cellStyle name="Comma 68 2 3 3 6" xfId="8672"/>
    <cellStyle name="Comma 68 2 3 4" xfId="8673"/>
    <cellStyle name="Comma 68 2 3 4 2" xfId="8674"/>
    <cellStyle name="Comma 68 2 3 4 2 2" xfId="8675"/>
    <cellStyle name="Comma 68 2 3 4 2 3" xfId="8676"/>
    <cellStyle name="Comma 68 2 3 4 2 4" xfId="8677"/>
    <cellStyle name="Comma 68 2 3 4 3" xfId="8678"/>
    <cellStyle name="Comma 68 2 3 4 4" xfId="8679"/>
    <cellStyle name="Comma 68 2 3 4 5" xfId="8680"/>
    <cellStyle name="Comma 68 2 3 5" xfId="8681"/>
    <cellStyle name="Comma 68 2 3 5 2" xfId="8682"/>
    <cellStyle name="Comma 68 2 3 5 3" xfId="8683"/>
    <cellStyle name="Comma 68 2 3 5 4" xfId="8684"/>
    <cellStyle name="Comma 68 2 3 6" xfId="8685"/>
    <cellStyle name="Comma 68 2 3 7" xfId="8686"/>
    <cellStyle name="Comma 68 2 3 8" xfId="8687"/>
    <cellStyle name="Comma 68 2 4" xfId="8688"/>
    <cellStyle name="Comma 68 2 4 2" xfId="8689"/>
    <cellStyle name="Comma 68 2 4 2 2" xfId="8690"/>
    <cellStyle name="Comma 68 2 4 2 2 2" xfId="8691"/>
    <cellStyle name="Comma 68 2 4 2 2 3" xfId="8692"/>
    <cellStyle name="Comma 68 2 4 2 2 4" xfId="8693"/>
    <cellStyle name="Comma 68 2 4 2 3" xfId="8694"/>
    <cellStyle name="Comma 68 2 4 2 4" xfId="8695"/>
    <cellStyle name="Comma 68 2 4 2 5" xfId="8696"/>
    <cellStyle name="Comma 68 2 4 3" xfId="8697"/>
    <cellStyle name="Comma 68 2 4 3 2" xfId="8698"/>
    <cellStyle name="Comma 68 2 4 3 3" xfId="8699"/>
    <cellStyle name="Comma 68 2 4 3 4" xfId="8700"/>
    <cellStyle name="Comma 68 2 4 4" xfId="8701"/>
    <cellStyle name="Comma 68 2 4 5" xfId="8702"/>
    <cellStyle name="Comma 68 2 4 6" xfId="8703"/>
    <cellStyle name="Comma 68 2 5" xfId="8704"/>
    <cellStyle name="Comma 68 2 5 2" xfId="8705"/>
    <cellStyle name="Comma 68 2 5 2 2" xfId="8706"/>
    <cellStyle name="Comma 68 2 5 2 2 2" xfId="8707"/>
    <cellStyle name="Comma 68 2 5 2 2 3" xfId="8708"/>
    <cellStyle name="Comma 68 2 5 2 2 4" xfId="8709"/>
    <cellStyle name="Comma 68 2 5 2 3" xfId="8710"/>
    <cellStyle name="Comma 68 2 5 2 4" xfId="8711"/>
    <cellStyle name="Comma 68 2 5 2 5" xfId="8712"/>
    <cellStyle name="Comma 68 2 5 3" xfId="8713"/>
    <cellStyle name="Comma 68 2 5 3 2" xfId="8714"/>
    <cellStyle name="Comma 68 2 5 3 3" xfId="8715"/>
    <cellStyle name="Comma 68 2 5 3 4" xfId="8716"/>
    <cellStyle name="Comma 68 2 5 4" xfId="8717"/>
    <cellStyle name="Comma 68 2 5 5" xfId="8718"/>
    <cellStyle name="Comma 68 2 5 6" xfId="8719"/>
    <cellStyle name="Comma 68 2 6" xfId="8720"/>
    <cellStyle name="Comma 68 2 6 2" xfId="8721"/>
    <cellStyle name="Comma 68 2 6 2 2" xfId="8722"/>
    <cellStyle name="Comma 68 2 6 2 3" xfId="8723"/>
    <cellStyle name="Comma 68 2 6 2 4" xfId="8724"/>
    <cellStyle name="Comma 68 2 6 3" xfId="8725"/>
    <cellStyle name="Comma 68 2 6 4" xfId="8726"/>
    <cellStyle name="Comma 68 2 6 5" xfId="8727"/>
    <cellStyle name="Comma 68 2 7" xfId="8728"/>
    <cellStyle name="Comma 68 2 7 2" xfId="8729"/>
    <cellStyle name="Comma 68 2 7 3" xfId="8730"/>
    <cellStyle name="Comma 68 2 7 4" xfId="8731"/>
    <cellStyle name="Comma 68 2 8" xfId="8732"/>
    <cellStyle name="Comma 68 2 9" xfId="8733"/>
    <cellStyle name="Comma 68 3" xfId="8734"/>
    <cellStyle name="Comma 68 3 10" xfId="8735"/>
    <cellStyle name="Comma 68 3 2" xfId="8736"/>
    <cellStyle name="Comma 68 3 2 2" xfId="8737"/>
    <cellStyle name="Comma 68 3 2 2 2" xfId="8738"/>
    <cellStyle name="Comma 68 3 2 2 2 2" xfId="8739"/>
    <cellStyle name="Comma 68 3 2 2 2 2 2" xfId="8740"/>
    <cellStyle name="Comma 68 3 2 2 2 2 3" xfId="8741"/>
    <cellStyle name="Comma 68 3 2 2 2 2 4" xfId="8742"/>
    <cellStyle name="Comma 68 3 2 2 2 3" xfId="8743"/>
    <cellStyle name="Comma 68 3 2 2 2 4" xfId="8744"/>
    <cellStyle name="Comma 68 3 2 2 2 5" xfId="8745"/>
    <cellStyle name="Comma 68 3 2 2 3" xfId="8746"/>
    <cellStyle name="Comma 68 3 2 2 3 2" xfId="8747"/>
    <cellStyle name="Comma 68 3 2 2 3 3" xfId="8748"/>
    <cellStyle name="Comma 68 3 2 2 3 4" xfId="8749"/>
    <cellStyle name="Comma 68 3 2 2 4" xfId="8750"/>
    <cellStyle name="Comma 68 3 2 2 5" xfId="8751"/>
    <cellStyle name="Comma 68 3 2 2 6" xfId="8752"/>
    <cellStyle name="Comma 68 3 2 3" xfId="8753"/>
    <cellStyle name="Comma 68 3 2 3 2" xfId="8754"/>
    <cellStyle name="Comma 68 3 2 3 2 2" xfId="8755"/>
    <cellStyle name="Comma 68 3 2 3 2 2 2" xfId="8756"/>
    <cellStyle name="Comma 68 3 2 3 2 2 3" xfId="8757"/>
    <cellStyle name="Comma 68 3 2 3 2 2 4" xfId="8758"/>
    <cellStyle name="Comma 68 3 2 3 2 3" xfId="8759"/>
    <cellStyle name="Comma 68 3 2 3 2 4" xfId="8760"/>
    <cellStyle name="Comma 68 3 2 3 2 5" xfId="8761"/>
    <cellStyle name="Comma 68 3 2 3 3" xfId="8762"/>
    <cellStyle name="Comma 68 3 2 3 3 2" xfId="8763"/>
    <cellStyle name="Comma 68 3 2 3 3 3" xfId="8764"/>
    <cellStyle name="Comma 68 3 2 3 3 4" xfId="8765"/>
    <cellStyle name="Comma 68 3 2 3 4" xfId="8766"/>
    <cellStyle name="Comma 68 3 2 3 5" xfId="8767"/>
    <cellStyle name="Comma 68 3 2 3 6" xfId="8768"/>
    <cellStyle name="Comma 68 3 2 4" xfId="8769"/>
    <cellStyle name="Comma 68 3 2 4 2" xfId="8770"/>
    <cellStyle name="Comma 68 3 2 4 2 2" xfId="8771"/>
    <cellStyle name="Comma 68 3 2 4 2 3" xfId="8772"/>
    <cellStyle name="Comma 68 3 2 4 2 4" xfId="8773"/>
    <cellStyle name="Comma 68 3 2 4 3" xfId="8774"/>
    <cellStyle name="Comma 68 3 2 4 4" xfId="8775"/>
    <cellStyle name="Comma 68 3 2 4 5" xfId="8776"/>
    <cellStyle name="Comma 68 3 2 5" xfId="8777"/>
    <cellStyle name="Comma 68 3 2 5 2" xfId="8778"/>
    <cellStyle name="Comma 68 3 2 5 3" xfId="8779"/>
    <cellStyle name="Comma 68 3 2 5 4" xfId="8780"/>
    <cellStyle name="Comma 68 3 2 6" xfId="8781"/>
    <cellStyle name="Comma 68 3 2 7" xfId="8782"/>
    <cellStyle name="Comma 68 3 2 8" xfId="8783"/>
    <cellStyle name="Comma 68 3 3" xfId="8784"/>
    <cellStyle name="Comma 68 3 3 2" xfId="8785"/>
    <cellStyle name="Comma 68 3 3 2 2" xfId="8786"/>
    <cellStyle name="Comma 68 3 3 2 2 2" xfId="8787"/>
    <cellStyle name="Comma 68 3 3 2 2 2 2" xfId="8788"/>
    <cellStyle name="Comma 68 3 3 2 2 2 3" xfId="8789"/>
    <cellStyle name="Comma 68 3 3 2 2 2 4" xfId="8790"/>
    <cellStyle name="Comma 68 3 3 2 2 3" xfId="8791"/>
    <cellStyle name="Comma 68 3 3 2 2 4" xfId="8792"/>
    <cellStyle name="Comma 68 3 3 2 2 5" xfId="8793"/>
    <cellStyle name="Comma 68 3 3 2 3" xfId="8794"/>
    <cellStyle name="Comma 68 3 3 2 3 2" xfId="8795"/>
    <cellStyle name="Comma 68 3 3 2 3 3" xfId="8796"/>
    <cellStyle name="Comma 68 3 3 2 3 4" xfId="8797"/>
    <cellStyle name="Comma 68 3 3 2 4" xfId="8798"/>
    <cellStyle name="Comma 68 3 3 2 5" xfId="8799"/>
    <cellStyle name="Comma 68 3 3 2 6" xfId="8800"/>
    <cellStyle name="Comma 68 3 3 3" xfId="8801"/>
    <cellStyle name="Comma 68 3 3 3 2" xfId="8802"/>
    <cellStyle name="Comma 68 3 3 3 2 2" xfId="8803"/>
    <cellStyle name="Comma 68 3 3 3 2 2 2" xfId="8804"/>
    <cellStyle name="Comma 68 3 3 3 2 2 3" xfId="8805"/>
    <cellStyle name="Comma 68 3 3 3 2 2 4" xfId="8806"/>
    <cellStyle name="Comma 68 3 3 3 2 3" xfId="8807"/>
    <cellStyle name="Comma 68 3 3 3 2 4" xfId="8808"/>
    <cellStyle name="Comma 68 3 3 3 2 5" xfId="8809"/>
    <cellStyle name="Comma 68 3 3 3 3" xfId="8810"/>
    <cellStyle name="Comma 68 3 3 3 3 2" xfId="8811"/>
    <cellStyle name="Comma 68 3 3 3 3 3" xfId="8812"/>
    <cellStyle name="Comma 68 3 3 3 3 4" xfId="8813"/>
    <cellStyle name="Comma 68 3 3 3 4" xfId="8814"/>
    <cellStyle name="Comma 68 3 3 3 5" xfId="8815"/>
    <cellStyle name="Comma 68 3 3 3 6" xfId="8816"/>
    <cellStyle name="Comma 68 3 3 4" xfId="8817"/>
    <cellStyle name="Comma 68 3 3 4 2" xfId="8818"/>
    <cellStyle name="Comma 68 3 3 4 2 2" xfId="8819"/>
    <cellStyle name="Comma 68 3 3 4 2 3" xfId="8820"/>
    <cellStyle name="Comma 68 3 3 4 2 4" xfId="8821"/>
    <cellStyle name="Comma 68 3 3 4 3" xfId="8822"/>
    <cellStyle name="Comma 68 3 3 4 4" xfId="8823"/>
    <cellStyle name="Comma 68 3 3 4 5" xfId="8824"/>
    <cellStyle name="Comma 68 3 3 5" xfId="8825"/>
    <cellStyle name="Comma 68 3 3 5 2" xfId="8826"/>
    <cellStyle name="Comma 68 3 3 5 3" xfId="8827"/>
    <cellStyle name="Comma 68 3 3 5 4" xfId="8828"/>
    <cellStyle name="Comma 68 3 3 6" xfId="8829"/>
    <cellStyle name="Comma 68 3 3 7" xfId="8830"/>
    <cellStyle name="Comma 68 3 3 8" xfId="8831"/>
    <cellStyle name="Comma 68 3 4" xfId="8832"/>
    <cellStyle name="Comma 68 3 4 2" xfId="8833"/>
    <cellStyle name="Comma 68 3 4 2 2" xfId="8834"/>
    <cellStyle name="Comma 68 3 4 2 2 2" xfId="8835"/>
    <cellStyle name="Comma 68 3 4 2 2 3" xfId="8836"/>
    <cellStyle name="Comma 68 3 4 2 2 4" xfId="8837"/>
    <cellStyle name="Comma 68 3 4 2 3" xfId="8838"/>
    <cellStyle name="Comma 68 3 4 2 4" xfId="8839"/>
    <cellStyle name="Comma 68 3 4 2 5" xfId="8840"/>
    <cellStyle name="Comma 68 3 4 3" xfId="8841"/>
    <cellStyle name="Comma 68 3 4 3 2" xfId="8842"/>
    <cellStyle name="Comma 68 3 4 3 3" xfId="8843"/>
    <cellStyle name="Comma 68 3 4 3 4" xfId="8844"/>
    <cellStyle name="Comma 68 3 4 4" xfId="8845"/>
    <cellStyle name="Comma 68 3 4 5" xfId="8846"/>
    <cellStyle name="Comma 68 3 4 6" xfId="8847"/>
    <cellStyle name="Comma 68 3 5" xfId="8848"/>
    <cellStyle name="Comma 68 3 5 2" xfId="8849"/>
    <cellStyle name="Comma 68 3 5 2 2" xfId="8850"/>
    <cellStyle name="Comma 68 3 5 2 2 2" xfId="8851"/>
    <cellStyle name="Comma 68 3 5 2 2 3" xfId="8852"/>
    <cellStyle name="Comma 68 3 5 2 2 4" xfId="8853"/>
    <cellStyle name="Comma 68 3 5 2 3" xfId="8854"/>
    <cellStyle name="Comma 68 3 5 2 4" xfId="8855"/>
    <cellStyle name="Comma 68 3 5 2 5" xfId="8856"/>
    <cellStyle name="Comma 68 3 5 3" xfId="8857"/>
    <cellStyle name="Comma 68 3 5 3 2" xfId="8858"/>
    <cellStyle name="Comma 68 3 5 3 3" xfId="8859"/>
    <cellStyle name="Comma 68 3 5 3 4" xfId="8860"/>
    <cellStyle name="Comma 68 3 5 4" xfId="8861"/>
    <cellStyle name="Comma 68 3 5 5" xfId="8862"/>
    <cellStyle name="Comma 68 3 5 6" xfId="8863"/>
    <cellStyle name="Comma 68 3 6" xfId="8864"/>
    <cellStyle name="Comma 68 3 6 2" xfId="8865"/>
    <cellStyle name="Comma 68 3 6 2 2" xfId="8866"/>
    <cellStyle name="Comma 68 3 6 2 3" xfId="8867"/>
    <cellStyle name="Comma 68 3 6 2 4" xfId="8868"/>
    <cellStyle name="Comma 68 3 6 3" xfId="8869"/>
    <cellStyle name="Comma 68 3 6 4" xfId="8870"/>
    <cellStyle name="Comma 68 3 6 5" xfId="8871"/>
    <cellStyle name="Comma 68 3 7" xfId="8872"/>
    <cellStyle name="Comma 68 3 7 2" xfId="8873"/>
    <cellStyle name="Comma 68 3 7 3" xfId="8874"/>
    <cellStyle name="Comma 68 3 7 4" xfId="8875"/>
    <cellStyle name="Comma 68 3 8" xfId="8876"/>
    <cellStyle name="Comma 68 3 9" xfId="8877"/>
    <cellStyle name="Comma 68 4" xfId="8878"/>
    <cellStyle name="Comma 68 4 2" xfId="8879"/>
    <cellStyle name="Comma 68 4 2 2" xfId="8880"/>
    <cellStyle name="Comma 68 4 2 2 2" xfId="8881"/>
    <cellStyle name="Comma 68 4 2 2 2 2" xfId="8882"/>
    <cellStyle name="Comma 68 4 2 2 2 3" xfId="8883"/>
    <cellStyle name="Comma 68 4 2 2 2 4" xfId="8884"/>
    <cellStyle name="Comma 68 4 2 2 3" xfId="8885"/>
    <cellStyle name="Comma 68 4 2 2 4" xfId="8886"/>
    <cellStyle name="Comma 68 4 2 2 5" xfId="8887"/>
    <cellStyle name="Comma 68 4 2 3" xfId="8888"/>
    <cellStyle name="Comma 68 4 2 3 2" xfId="8889"/>
    <cellStyle name="Comma 68 4 2 3 3" xfId="8890"/>
    <cellStyle name="Comma 68 4 2 3 4" xfId="8891"/>
    <cellStyle name="Comma 68 4 2 4" xfId="8892"/>
    <cellStyle name="Comma 68 4 2 5" xfId="8893"/>
    <cellStyle name="Comma 68 4 2 6" xfId="8894"/>
    <cellStyle name="Comma 68 4 3" xfId="8895"/>
    <cellStyle name="Comma 68 4 3 2" xfId="8896"/>
    <cellStyle name="Comma 68 4 3 2 2" xfId="8897"/>
    <cellStyle name="Comma 68 4 3 2 2 2" xfId="8898"/>
    <cellStyle name="Comma 68 4 3 2 2 3" xfId="8899"/>
    <cellStyle name="Comma 68 4 3 2 2 4" xfId="8900"/>
    <cellStyle name="Comma 68 4 3 2 3" xfId="8901"/>
    <cellStyle name="Comma 68 4 3 2 4" xfId="8902"/>
    <cellStyle name="Comma 68 4 3 2 5" xfId="8903"/>
    <cellStyle name="Comma 68 4 3 3" xfId="8904"/>
    <cellStyle name="Comma 68 4 3 3 2" xfId="8905"/>
    <cellStyle name="Comma 68 4 3 3 3" xfId="8906"/>
    <cellStyle name="Comma 68 4 3 3 4" xfId="8907"/>
    <cellStyle name="Comma 68 4 3 4" xfId="8908"/>
    <cellStyle name="Comma 68 4 3 5" xfId="8909"/>
    <cellStyle name="Comma 68 4 3 6" xfId="8910"/>
    <cellStyle name="Comma 68 4 4" xfId="8911"/>
    <cellStyle name="Comma 68 4 4 2" xfId="8912"/>
    <cellStyle name="Comma 68 4 4 2 2" xfId="8913"/>
    <cellStyle name="Comma 68 4 4 2 3" xfId="8914"/>
    <cellStyle name="Comma 68 4 4 2 4" xfId="8915"/>
    <cellStyle name="Comma 68 4 4 3" xfId="8916"/>
    <cellStyle name="Comma 68 4 4 4" xfId="8917"/>
    <cellStyle name="Comma 68 4 4 5" xfId="8918"/>
    <cellStyle name="Comma 68 4 5" xfId="8919"/>
    <cellStyle name="Comma 68 4 5 2" xfId="8920"/>
    <cellStyle name="Comma 68 4 5 3" xfId="8921"/>
    <cellStyle name="Comma 68 4 5 4" xfId="8922"/>
    <cellStyle name="Comma 68 4 6" xfId="8923"/>
    <cellStyle name="Comma 68 4 7" xfId="8924"/>
    <cellStyle name="Comma 68 4 8" xfId="8925"/>
    <cellStyle name="Comma 68 5" xfId="8926"/>
    <cellStyle name="Comma 68 5 2" xfId="8927"/>
    <cellStyle name="Comma 68 5 2 2" xfId="8928"/>
    <cellStyle name="Comma 68 5 2 2 2" xfId="8929"/>
    <cellStyle name="Comma 68 5 2 2 2 2" xfId="8930"/>
    <cellStyle name="Comma 68 5 2 2 2 3" xfId="8931"/>
    <cellStyle name="Comma 68 5 2 2 2 4" xfId="8932"/>
    <cellStyle name="Comma 68 5 2 2 3" xfId="8933"/>
    <cellStyle name="Comma 68 5 2 2 4" xfId="8934"/>
    <cellStyle name="Comma 68 5 2 2 5" xfId="8935"/>
    <cellStyle name="Comma 68 5 2 3" xfId="8936"/>
    <cellStyle name="Comma 68 5 2 3 2" xfId="8937"/>
    <cellStyle name="Comma 68 5 2 3 3" xfId="8938"/>
    <cellStyle name="Comma 68 5 2 3 4" xfId="8939"/>
    <cellStyle name="Comma 68 5 2 4" xfId="8940"/>
    <cellStyle name="Comma 68 5 2 5" xfId="8941"/>
    <cellStyle name="Comma 68 5 2 6" xfId="8942"/>
    <cellStyle name="Comma 68 5 3" xfId="8943"/>
    <cellStyle name="Comma 68 5 3 2" xfId="8944"/>
    <cellStyle name="Comma 68 5 3 2 2" xfId="8945"/>
    <cellStyle name="Comma 68 5 3 2 2 2" xfId="8946"/>
    <cellStyle name="Comma 68 5 3 2 2 3" xfId="8947"/>
    <cellStyle name="Comma 68 5 3 2 2 4" xfId="8948"/>
    <cellStyle name="Comma 68 5 3 2 3" xfId="8949"/>
    <cellStyle name="Comma 68 5 3 2 4" xfId="8950"/>
    <cellStyle name="Comma 68 5 3 2 5" xfId="8951"/>
    <cellStyle name="Comma 68 5 3 3" xfId="8952"/>
    <cellStyle name="Comma 68 5 3 3 2" xfId="8953"/>
    <cellStyle name="Comma 68 5 3 3 3" xfId="8954"/>
    <cellStyle name="Comma 68 5 3 3 4" xfId="8955"/>
    <cellStyle name="Comma 68 5 3 4" xfId="8956"/>
    <cellStyle name="Comma 68 5 3 5" xfId="8957"/>
    <cellStyle name="Comma 68 5 3 6" xfId="8958"/>
    <cellStyle name="Comma 68 5 4" xfId="8959"/>
    <cellStyle name="Comma 68 5 4 2" xfId="8960"/>
    <cellStyle name="Comma 68 5 4 2 2" xfId="8961"/>
    <cellStyle name="Comma 68 5 4 2 3" xfId="8962"/>
    <cellStyle name="Comma 68 5 4 2 4" xfId="8963"/>
    <cellStyle name="Comma 68 5 4 3" xfId="8964"/>
    <cellStyle name="Comma 68 5 4 4" xfId="8965"/>
    <cellStyle name="Comma 68 5 4 5" xfId="8966"/>
    <cellStyle name="Comma 68 5 5" xfId="8967"/>
    <cellStyle name="Comma 68 5 5 2" xfId="8968"/>
    <cellStyle name="Comma 68 5 5 3" xfId="8969"/>
    <cellStyle name="Comma 68 5 5 4" xfId="8970"/>
    <cellStyle name="Comma 68 5 6" xfId="8971"/>
    <cellStyle name="Comma 68 5 7" xfId="8972"/>
    <cellStyle name="Comma 68 5 8" xfId="8973"/>
    <cellStyle name="Comma 68 6" xfId="8974"/>
    <cellStyle name="Comma 68 6 2" xfId="8975"/>
    <cellStyle name="Comma 68 6 2 2" xfId="8976"/>
    <cellStyle name="Comma 68 6 2 2 2" xfId="8977"/>
    <cellStyle name="Comma 68 6 2 2 3" xfId="8978"/>
    <cellStyle name="Comma 68 6 2 2 4" xfId="8979"/>
    <cellStyle name="Comma 68 6 2 3" xfId="8980"/>
    <cellStyle name="Comma 68 6 2 4" xfId="8981"/>
    <cellStyle name="Comma 68 6 2 5" xfId="8982"/>
    <cellStyle name="Comma 68 6 3" xfId="8983"/>
    <cellStyle name="Comma 68 6 3 2" xfId="8984"/>
    <cellStyle name="Comma 68 6 3 3" xfId="8985"/>
    <cellStyle name="Comma 68 6 3 4" xfId="8986"/>
    <cellStyle name="Comma 68 6 4" xfId="8987"/>
    <cellStyle name="Comma 68 6 5" xfId="8988"/>
    <cellStyle name="Comma 68 6 6" xfId="8989"/>
    <cellStyle name="Comma 68 7" xfId="8990"/>
    <cellStyle name="Comma 68 7 2" xfId="8991"/>
    <cellStyle name="Comma 68 7 2 2" xfId="8992"/>
    <cellStyle name="Comma 68 7 2 2 2" xfId="8993"/>
    <cellStyle name="Comma 68 7 2 2 3" xfId="8994"/>
    <cellStyle name="Comma 68 7 2 2 4" xfId="8995"/>
    <cellStyle name="Comma 68 7 2 3" xfId="8996"/>
    <cellStyle name="Comma 68 7 2 4" xfId="8997"/>
    <cellStyle name="Comma 68 7 2 5" xfId="8998"/>
    <cellStyle name="Comma 68 7 3" xfId="8999"/>
    <cellStyle name="Comma 68 7 3 2" xfId="9000"/>
    <cellStyle name="Comma 68 7 3 3" xfId="9001"/>
    <cellStyle name="Comma 68 7 3 4" xfId="9002"/>
    <cellStyle name="Comma 68 7 4" xfId="9003"/>
    <cellStyle name="Comma 68 7 5" xfId="9004"/>
    <cellStyle name="Comma 68 7 6" xfId="9005"/>
    <cellStyle name="Comma 68 8" xfId="9006"/>
    <cellStyle name="Comma 68 8 2" xfId="9007"/>
    <cellStyle name="Comma 68 8 2 2" xfId="9008"/>
    <cellStyle name="Comma 68 8 2 3" xfId="9009"/>
    <cellStyle name="Comma 68 8 2 4" xfId="9010"/>
    <cellStyle name="Comma 68 8 3" xfId="9011"/>
    <cellStyle name="Comma 68 8 4" xfId="9012"/>
    <cellStyle name="Comma 68 8 5" xfId="9013"/>
    <cellStyle name="Comma 68 9" xfId="9014"/>
    <cellStyle name="Comma 68 9 2" xfId="9015"/>
    <cellStyle name="Comma 68 9 3" xfId="9016"/>
    <cellStyle name="Comma 68 9 4" xfId="9017"/>
    <cellStyle name="Comma 69" xfId="9018"/>
    <cellStyle name="Comma 7" xfId="9019"/>
    <cellStyle name="Comma 7 2" xfId="9020"/>
    <cellStyle name="Comma 7 2 2" xfId="9021"/>
    <cellStyle name="Comma 7 2 2 2" xfId="9022"/>
    <cellStyle name="Comma 7 2 3" xfId="9023"/>
    <cellStyle name="Comma 7 2 4" xfId="9024"/>
    <cellStyle name="Comma 7 2 5" xfId="9025"/>
    <cellStyle name="Comma 7 2 6" xfId="9026"/>
    <cellStyle name="Comma 7 2 7" xfId="9027"/>
    <cellStyle name="Comma 7 3" xfId="9028"/>
    <cellStyle name="Comma 7 3 2" xfId="9029"/>
    <cellStyle name="Comma 7 4" xfId="9030"/>
    <cellStyle name="Comma 7 4 2" xfId="9031"/>
    <cellStyle name="Comma 7 4 3" xfId="9032"/>
    <cellStyle name="Comma 70" xfId="9033"/>
    <cellStyle name="Comma 71" xfId="9034"/>
    <cellStyle name="Comma 72" xfId="9035"/>
    <cellStyle name="Comma 73" xfId="9036"/>
    <cellStyle name="Comma 74" xfId="9037"/>
    <cellStyle name="Comma 75" xfId="9038"/>
    <cellStyle name="Comma 76" xfId="9039"/>
    <cellStyle name="Comma 77" xfId="9040"/>
    <cellStyle name="Comma 78" xfId="9041"/>
    <cellStyle name="Comma 79" xfId="9042"/>
    <cellStyle name="Comma 8" xfId="9043"/>
    <cellStyle name="Comma 8 10" xfId="9044"/>
    <cellStyle name="Comma 8 11" xfId="9045"/>
    <cellStyle name="Comma 8 2" xfId="9046"/>
    <cellStyle name="Comma 8 2 2" xfId="9047"/>
    <cellStyle name="Comma 8 2 2 2" xfId="9048"/>
    <cellStyle name="Comma 8 2 3" xfId="9049"/>
    <cellStyle name="Comma 8 2 4" xfId="9050"/>
    <cellStyle name="Comma 8 2 5" xfId="9051"/>
    <cellStyle name="Comma 8 2 6" xfId="9052"/>
    <cellStyle name="Comma 8 2 7" xfId="9053"/>
    <cellStyle name="Comma 8 2 8" xfId="9054"/>
    <cellStyle name="Comma 8 3" xfId="9055"/>
    <cellStyle name="Comma 8 3 2" xfId="9056"/>
    <cellStyle name="Comma 8 4" xfId="9057"/>
    <cellStyle name="Comma 8 4 2" xfId="9058"/>
    <cellStyle name="Comma 8 5" xfId="9059"/>
    <cellStyle name="Comma 8 6" xfId="9060"/>
    <cellStyle name="Comma 8 7" xfId="9061"/>
    <cellStyle name="Comma 8 8" xfId="9062"/>
    <cellStyle name="Comma 8 9" xfId="9063"/>
    <cellStyle name="Comma 80" xfId="9064"/>
    <cellStyle name="Comma 81" xfId="9065"/>
    <cellStyle name="Comma 82" xfId="9066"/>
    <cellStyle name="Comma 83" xfId="9067"/>
    <cellStyle name="Comma 84" xfId="9068"/>
    <cellStyle name="Comma 85" xfId="9069"/>
    <cellStyle name="Comma 86" xfId="9070"/>
    <cellStyle name="Comma 87" xfId="9071"/>
    <cellStyle name="Comma 88" xfId="9072"/>
    <cellStyle name="Comma 89" xfId="9073"/>
    <cellStyle name="Comma 9" xfId="9074"/>
    <cellStyle name="Comma 9 10" xfId="9075"/>
    <cellStyle name="Comma 9 11" xfId="9076"/>
    <cellStyle name="Comma 9 12" xfId="9077"/>
    <cellStyle name="Comma 9 13" xfId="9078"/>
    <cellStyle name="Comma 9 2" xfId="9079"/>
    <cellStyle name="Comma 9 2 2" xfId="9080"/>
    <cellStyle name="Comma 9 2 2 2" xfId="9081"/>
    <cellStyle name="Comma 9 2 3" xfId="9082"/>
    <cellStyle name="Comma 9 2 3 2" xfId="9083"/>
    <cellStyle name="Comma 9 3" xfId="9084"/>
    <cellStyle name="Comma 9 3 2" xfId="9085"/>
    <cellStyle name="Comma 9 3 2 2" xfId="9086"/>
    <cellStyle name="Comma 9 3 3" xfId="9087"/>
    <cellStyle name="Comma 9 3 4" xfId="9088"/>
    <cellStyle name="Comma 9 3 5" xfId="9089"/>
    <cellStyle name="Comma 9 3 6" xfId="9090"/>
    <cellStyle name="Comma 9 3 7" xfId="9091"/>
    <cellStyle name="Comma 9 4" xfId="9092"/>
    <cellStyle name="Comma 9 5" xfId="9093"/>
    <cellStyle name="Comma 9 6" xfId="9094"/>
    <cellStyle name="Comma 9 7" xfId="9095"/>
    <cellStyle name="Comma 9 8" xfId="9096"/>
    <cellStyle name="Comma 9 9" xfId="9097"/>
    <cellStyle name="Comma 9 9 2" xfId="9098"/>
    <cellStyle name="Comma 90" xfId="9099"/>
    <cellStyle name="Comma 91" xfId="9100"/>
    <cellStyle name="Comma 92" xfId="9101"/>
    <cellStyle name="Comma 93" xfId="9102"/>
    <cellStyle name="Comma 94" xfId="9103"/>
    <cellStyle name="Comma 95" xfId="9104"/>
    <cellStyle name="Comma 96" xfId="9105"/>
    <cellStyle name="Comma 97" xfId="9106"/>
    <cellStyle name="Comma 98" xfId="9107"/>
    <cellStyle name="Comma 98 2" xfId="9108"/>
    <cellStyle name="Comma 99" xfId="9109"/>
    <cellStyle name="Comma0 - Style3" xfId="9110"/>
    <cellStyle name="Currency [00]" xfId="9111"/>
    <cellStyle name="Currency 10" xfId="9112"/>
    <cellStyle name="Currency 2" xfId="9113"/>
    <cellStyle name="Currency 2 2" xfId="9114"/>
    <cellStyle name="Currency 2 2 2" xfId="9115"/>
    <cellStyle name="Currency 2 2 2 2" xfId="9116"/>
    <cellStyle name="Currency 2 2 2 3" xfId="9117"/>
    <cellStyle name="Currency 2 2 2 4" xfId="9118"/>
    <cellStyle name="Currency 2 3" xfId="9119"/>
    <cellStyle name="Currency 2 4" xfId="9120"/>
    <cellStyle name="Currency 2 5" xfId="9121"/>
    <cellStyle name="Currency 2 6" xfId="9122"/>
    <cellStyle name="Currency 2 7" xfId="9123"/>
    <cellStyle name="Currency 2 7 2" xfId="9124"/>
    <cellStyle name="Currency 2 7 3" xfId="9125"/>
    <cellStyle name="Currency 2 7 4" xfId="9126"/>
    <cellStyle name="Currency 3" xfId="9127"/>
    <cellStyle name="Currency 3 2" xfId="9128"/>
    <cellStyle name="Currency 4" xfId="9129"/>
    <cellStyle name="Currency 5" xfId="9130"/>
    <cellStyle name="Currency 6" xfId="9131"/>
    <cellStyle name="Currency 7" xfId="9132"/>
    <cellStyle name="Currency 8" xfId="9133"/>
    <cellStyle name="Currency 9" xfId="9134"/>
    <cellStyle name="Date - Style2" xfId="9135"/>
    <cellStyle name="Date Short" xfId="9136"/>
    <cellStyle name="DELTA" xfId="9137"/>
    <cellStyle name="DELTA 2" xfId="9138"/>
    <cellStyle name="DELTA 3" xfId="9139"/>
    <cellStyle name="DELTA 4" xfId="9140"/>
    <cellStyle name="DELTA 5" xfId="9141"/>
    <cellStyle name="DELTA 6" xfId="9142"/>
    <cellStyle name="DELTA 7" xfId="9143"/>
    <cellStyle name="Dezimal [0]" xfId="9144"/>
    <cellStyle name="Dezimal_AX-5-Loan-Portfolio-Efficiency-310899" xfId="9145"/>
    <cellStyle name="Emphasis 1" xfId="9146"/>
    <cellStyle name="Emphasis 2" xfId="9147"/>
    <cellStyle name="Emphasis 3" xfId="9148"/>
    <cellStyle name="Enter Currency (0)" xfId="9149"/>
    <cellStyle name="Enter Currency (2)" xfId="9150"/>
    <cellStyle name="Enter Units (0)" xfId="9151"/>
    <cellStyle name="Enter Units (1)" xfId="9152"/>
    <cellStyle name="Enter Units (2)" xfId="9153"/>
    <cellStyle name="Euro" xfId="9154"/>
    <cellStyle name="Euro 2" xfId="9155"/>
    <cellStyle name="Euro 3" xfId="9156"/>
    <cellStyle name="Explanatory Text 2" xfId="9157"/>
    <cellStyle name="Explanatory Text 2 10" xfId="9158"/>
    <cellStyle name="Explanatory Text 2 11" xfId="9159"/>
    <cellStyle name="Explanatory Text 2 12" xfId="9160"/>
    <cellStyle name="Explanatory Text 2 2" xfId="9161"/>
    <cellStyle name="Explanatory Text 2 2 2" xfId="9162"/>
    <cellStyle name="Explanatory Text 2 3" xfId="9163"/>
    <cellStyle name="Explanatory Text 2 4" xfId="9164"/>
    <cellStyle name="Explanatory Text 2 5" xfId="9165"/>
    <cellStyle name="Explanatory Text 2 6" xfId="9166"/>
    <cellStyle name="Explanatory Text 2 7" xfId="9167"/>
    <cellStyle name="Explanatory Text 2 8" xfId="9168"/>
    <cellStyle name="Explanatory Text 2 9" xfId="9169"/>
    <cellStyle name="Explanatory Text 3" xfId="9170"/>
    <cellStyle name="Explanatory Text 3 2" xfId="9171"/>
    <cellStyle name="Explanatory Text 3 3" xfId="9172"/>
    <cellStyle name="Explanatory Text 4" xfId="9173"/>
    <cellStyle name="Explanatory Text 4 2" xfId="9174"/>
    <cellStyle name="Explanatory Text 4 3" xfId="9175"/>
    <cellStyle name="Explanatory Text 5" xfId="9176"/>
    <cellStyle name="Explanatory Text 5 2" xfId="9177"/>
    <cellStyle name="Explanatory Text 5 3" xfId="9178"/>
    <cellStyle name="Explanatory Text 6" xfId="9179"/>
    <cellStyle name="Explanatory Text 6 2" xfId="9180"/>
    <cellStyle name="Explanatory Text 6 3" xfId="9181"/>
    <cellStyle name="Explanatory Text 7" xfId="9182"/>
    <cellStyle name="Flag" xfId="9183"/>
    <cellStyle name="Flag 2" xfId="9184"/>
    <cellStyle name="Flag 3" xfId="9185"/>
    <cellStyle name="Gia's" xfId="9186"/>
    <cellStyle name="Gia's 10" xfId="9187"/>
    <cellStyle name="Gia's 10 2" xfId="21324"/>
    <cellStyle name="Gia's 11" xfId="21325"/>
    <cellStyle name="Gia's 2" xfId="9188"/>
    <cellStyle name="Gia's 2 2" xfId="21323"/>
    <cellStyle name="Gia's 3" xfId="9189"/>
    <cellStyle name="Gia's 3 2" xfId="21322"/>
    <cellStyle name="Gia's 4" xfId="9190"/>
    <cellStyle name="Gia's 4 2" xfId="21321"/>
    <cellStyle name="Gia's 5" xfId="9191"/>
    <cellStyle name="Gia's 5 2" xfId="21320"/>
    <cellStyle name="Gia's 6" xfId="9192"/>
    <cellStyle name="Gia's 6 2" xfId="21319"/>
    <cellStyle name="Gia's 7" xfId="9193"/>
    <cellStyle name="Gia's 7 2" xfId="21318"/>
    <cellStyle name="Gia's 8" xfId="9194"/>
    <cellStyle name="Gia's 8 2" xfId="21317"/>
    <cellStyle name="Gia's 9" xfId="9195"/>
    <cellStyle name="Gia's 9 2" xfId="21316"/>
    <cellStyle name="Good 2" xfId="9196"/>
    <cellStyle name="Good 2 10" xfId="9197"/>
    <cellStyle name="Good 2 11" xfId="9198"/>
    <cellStyle name="Good 2 12" xfId="9199"/>
    <cellStyle name="Good 2 2" xfId="9200"/>
    <cellStyle name="Good 2 2 2" xfId="9201"/>
    <cellStyle name="Good 2 3" xfId="9202"/>
    <cellStyle name="Good 2 4" xfId="9203"/>
    <cellStyle name="Good 2 5" xfId="9204"/>
    <cellStyle name="Good 2 6" xfId="9205"/>
    <cellStyle name="Good 2 7" xfId="9206"/>
    <cellStyle name="Good 2 8" xfId="9207"/>
    <cellStyle name="Good 2 9" xfId="9208"/>
    <cellStyle name="Good 3" xfId="9209"/>
    <cellStyle name="Good 3 2" xfId="9210"/>
    <cellStyle name="Good 3 3" xfId="9211"/>
    <cellStyle name="Good 4" xfId="9212"/>
    <cellStyle name="Good 4 2" xfId="9213"/>
    <cellStyle name="Good 4 3" xfId="9214"/>
    <cellStyle name="Good 5" xfId="9215"/>
    <cellStyle name="Good 5 2" xfId="9216"/>
    <cellStyle name="Good 5 3" xfId="9217"/>
    <cellStyle name="Good 6" xfId="9218"/>
    <cellStyle name="Good 6 2" xfId="9219"/>
    <cellStyle name="Good 6 3" xfId="9220"/>
    <cellStyle name="Good 7" xfId="9221"/>
    <cellStyle name="greyed" xfId="9222"/>
    <cellStyle name="greyed 2" xfId="21315"/>
    <cellStyle name="Header1" xfId="9223"/>
    <cellStyle name="Header1 2" xfId="9224"/>
    <cellStyle name="Header1 3" xfId="9225"/>
    <cellStyle name="Header2" xfId="9226"/>
    <cellStyle name="Header2 2" xfId="9227"/>
    <cellStyle name="Header2 2 2" xfId="21313"/>
    <cellStyle name="Header2 3" xfId="9228"/>
    <cellStyle name="Header2 3 2" xfId="21312"/>
    <cellStyle name="Header2 4" xfId="21314"/>
    <cellStyle name="Heading 1 2" xfId="9229"/>
    <cellStyle name="Heading 1 2 2" xfId="9230"/>
    <cellStyle name="Heading 1 2 2 2" xfId="9231"/>
    <cellStyle name="Heading 1 2 3" xfId="9232"/>
    <cellStyle name="Heading 1 2 4" xfId="9233"/>
    <cellStyle name="Heading 1 3" xfId="9234"/>
    <cellStyle name="Heading 1 3 2" xfId="9235"/>
    <cellStyle name="Heading 1 3 3" xfId="9236"/>
    <cellStyle name="Heading 1 4" xfId="9237"/>
    <cellStyle name="Heading 1 4 2" xfId="9238"/>
    <cellStyle name="Heading 1 4 3" xfId="9239"/>
    <cellStyle name="Heading 1 5" xfId="9240"/>
    <cellStyle name="Heading 1 5 2" xfId="9241"/>
    <cellStyle name="Heading 1 5 3" xfId="9242"/>
    <cellStyle name="Heading 1 6" xfId="9243"/>
    <cellStyle name="Heading 1 6 2" xfId="9244"/>
    <cellStyle name="Heading 1 6 3" xfId="9245"/>
    <cellStyle name="Heading 1 7" xfId="9246"/>
    <cellStyle name="Heading 2 2" xfId="9247"/>
    <cellStyle name="Heading 2 2 2" xfId="9248"/>
    <cellStyle name="Heading 2 2 2 2" xfId="9249"/>
    <cellStyle name="Heading 2 2 3" xfId="9250"/>
    <cellStyle name="Heading 2 2 4" xfId="9251"/>
    <cellStyle name="Heading 2 3" xfId="9252"/>
    <cellStyle name="Heading 2 3 2" xfId="9253"/>
    <cellStyle name="Heading 2 3 3" xfId="9254"/>
    <cellStyle name="Heading 2 4" xfId="9255"/>
    <cellStyle name="Heading 2 4 2" xfId="9256"/>
    <cellStyle name="Heading 2 4 3" xfId="9257"/>
    <cellStyle name="Heading 2 5" xfId="9258"/>
    <cellStyle name="Heading 2 5 2" xfId="9259"/>
    <cellStyle name="Heading 2 5 3" xfId="9260"/>
    <cellStyle name="Heading 2 6" xfId="9261"/>
    <cellStyle name="Heading 2 6 2" xfId="9262"/>
    <cellStyle name="Heading 2 6 3" xfId="9263"/>
    <cellStyle name="Heading 2 7" xfId="9264"/>
    <cellStyle name="Heading 3 2" xfId="9265"/>
    <cellStyle name="Heading 3 2 2" xfId="9266"/>
    <cellStyle name="Heading 3 2 2 2" xfId="9267"/>
    <cellStyle name="Heading 3 2 3" xfId="9268"/>
    <cellStyle name="Heading 3 2 3 2" xfId="9269"/>
    <cellStyle name="Heading 3 2 4" xfId="9270"/>
    <cellStyle name="Heading 3 2 4 2" xfId="9271"/>
    <cellStyle name="Heading 3 2 5" xfId="9272"/>
    <cellStyle name="Heading 3 3" xfId="9273"/>
    <cellStyle name="Heading 3 3 2" xfId="9274"/>
    <cellStyle name="Heading 3 3 3" xfId="9275"/>
    <cellStyle name="Heading 3 4" xfId="9276"/>
    <cellStyle name="Heading 3 4 2" xfId="9277"/>
    <cellStyle name="Heading 3 4 3" xfId="9278"/>
    <cellStyle name="Heading 3 5" xfId="9279"/>
    <cellStyle name="Heading 3 5 2" xfId="9280"/>
    <cellStyle name="Heading 3 5 3" xfId="9281"/>
    <cellStyle name="Heading 3 6" xfId="9282"/>
    <cellStyle name="Heading 3 6 2" xfId="9283"/>
    <cellStyle name="Heading 3 6 3" xfId="9284"/>
    <cellStyle name="Heading 3 7" xfId="9285"/>
    <cellStyle name="Heading 4 2" xfId="9286"/>
    <cellStyle name="Heading 4 2 2" xfId="9287"/>
    <cellStyle name="Heading 4 2 2 2" xfId="9288"/>
    <cellStyle name="Heading 4 2 3" xfId="9289"/>
    <cellStyle name="Heading 4 2 4" xfId="9290"/>
    <cellStyle name="Heading 4 3" xfId="9291"/>
    <cellStyle name="Heading 4 3 2" xfId="9292"/>
    <cellStyle name="Heading 4 3 3" xfId="9293"/>
    <cellStyle name="Heading 4 4" xfId="9294"/>
    <cellStyle name="Heading 4 4 2" xfId="9295"/>
    <cellStyle name="Heading 4 4 3" xfId="9296"/>
    <cellStyle name="Heading 4 5" xfId="9297"/>
    <cellStyle name="Heading 4 5 2" xfId="9298"/>
    <cellStyle name="Heading 4 5 3" xfId="9299"/>
    <cellStyle name="Heading 4 6" xfId="9300"/>
    <cellStyle name="Heading 4 6 2" xfId="9301"/>
    <cellStyle name="Heading 4 6 3" xfId="9302"/>
    <cellStyle name="Heading 4 7" xfId="9303"/>
    <cellStyle name="Heading A" xfId="9304"/>
    <cellStyle name="Heading1" xfId="9305"/>
    <cellStyle name="Heading1 2" xfId="9306"/>
    <cellStyle name="Heading1 3" xfId="9307"/>
    <cellStyle name="Heading2" xfId="9308"/>
    <cellStyle name="Heading2 2" xfId="9309"/>
    <cellStyle name="Heading2 3" xfId="9310"/>
    <cellStyle name="Heading3" xfId="9311"/>
    <cellStyle name="Heading3 2" xfId="9312"/>
    <cellStyle name="Heading3 3" xfId="9313"/>
    <cellStyle name="Heading4" xfId="9314"/>
    <cellStyle name="Heading4 2" xfId="9315"/>
    <cellStyle name="Heading4 3" xfId="9316"/>
    <cellStyle name="Heading5" xfId="9317"/>
    <cellStyle name="Heading5 2" xfId="9318"/>
    <cellStyle name="Heading5 3" xfId="9319"/>
    <cellStyle name="Heading6" xfId="9320"/>
    <cellStyle name="Heading6 2" xfId="9321"/>
    <cellStyle name="Heading6 3" xfId="9322"/>
    <cellStyle name="HeadingTable" xfId="9323"/>
    <cellStyle name="HeadingTable 2" xfId="21311"/>
    <cellStyle name="highlightExposure" xfId="9324"/>
    <cellStyle name="highlightExposure 2" xfId="21310"/>
    <cellStyle name="highlightPercentage" xfId="9325"/>
    <cellStyle name="highlightPercentage 2" xfId="21309"/>
    <cellStyle name="highlightText" xfId="9326"/>
    <cellStyle name="highlightText 2" xfId="21308"/>
    <cellStyle name="Horizontal" xfId="9327"/>
    <cellStyle name="Horizontal 2" xfId="9328"/>
    <cellStyle name="Horizontal 3" xfId="9329"/>
    <cellStyle name="Hyperlink" xfId="18" builtinId="8"/>
    <cellStyle name="Hyperlink 2" xfId="9330"/>
    <cellStyle name="Hyperlink 2 2" xfId="9331"/>
    <cellStyle name="Hyperlink 2 3" xfId="9332"/>
    <cellStyle name="Îáû÷íûé_23_1 " xfId="9333"/>
    <cellStyle name="Input 2" xfId="9334"/>
    <cellStyle name="Input 2 10" xfId="9335"/>
    <cellStyle name="Input 2 10 2" xfId="9336"/>
    <cellStyle name="Input 2 10 2 2" xfId="21306"/>
    <cellStyle name="Input 2 10 3" xfId="9337"/>
    <cellStyle name="Input 2 10 3 2" xfId="21305"/>
    <cellStyle name="Input 2 10 4" xfId="9338"/>
    <cellStyle name="Input 2 10 4 2" xfId="21304"/>
    <cellStyle name="Input 2 10 5" xfId="9339"/>
    <cellStyle name="Input 2 10 5 2" xfId="21303"/>
    <cellStyle name="Input 2 11" xfId="9340"/>
    <cellStyle name="Input 2 11 2" xfId="9341"/>
    <cellStyle name="Input 2 11 2 2" xfId="21301"/>
    <cellStyle name="Input 2 11 3" xfId="9342"/>
    <cellStyle name="Input 2 11 3 2" xfId="21300"/>
    <cellStyle name="Input 2 11 4" xfId="9343"/>
    <cellStyle name="Input 2 11 4 2" xfId="21299"/>
    <cellStyle name="Input 2 11 5" xfId="9344"/>
    <cellStyle name="Input 2 11 5 2" xfId="21298"/>
    <cellStyle name="Input 2 11 6" xfId="21302"/>
    <cellStyle name="Input 2 12" xfId="9345"/>
    <cellStyle name="Input 2 12 2" xfId="9346"/>
    <cellStyle name="Input 2 12 2 2" xfId="21296"/>
    <cellStyle name="Input 2 12 3" xfId="9347"/>
    <cellStyle name="Input 2 12 3 2" xfId="21295"/>
    <cellStyle name="Input 2 12 4" xfId="9348"/>
    <cellStyle name="Input 2 12 4 2" xfId="21294"/>
    <cellStyle name="Input 2 12 5" xfId="9349"/>
    <cellStyle name="Input 2 12 5 2" xfId="21293"/>
    <cellStyle name="Input 2 12 6" xfId="21297"/>
    <cellStyle name="Input 2 13" xfId="9350"/>
    <cellStyle name="Input 2 13 2" xfId="9351"/>
    <cellStyle name="Input 2 13 2 2" xfId="21291"/>
    <cellStyle name="Input 2 13 3" xfId="9352"/>
    <cellStyle name="Input 2 13 3 2" xfId="21290"/>
    <cellStyle name="Input 2 13 4" xfId="9353"/>
    <cellStyle name="Input 2 13 4 2" xfId="21289"/>
    <cellStyle name="Input 2 13 5" xfId="21292"/>
    <cellStyle name="Input 2 14" xfId="9354"/>
    <cellStyle name="Input 2 14 2" xfId="21288"/>
    <cellStyle name="Input 2 15" xfId="9355"/>
    <cellStyle name="Input 2 15 2" xfId="21287"/>
    <cellStyle name="Input 2 16" xfId="9356"/>
    <cellStyle name="Input 2 16 2" xfId="21286"/>
    <cellStyle name="Input 2 17" xfId="21307"/>
    <cellStyle name="Input 2 2" xfId="9357"/>
    <cellStyle name="Input 2 2 10" xfId="21285"/>
    <cellStyle name="Input 2 2 2" xfId="9358"/>
    <cellStyle name="Input 2 2 2 2" xfId="9359"/>
    <cellStyle name="Input 2 2 2 2 2" xfId="21283"/>
    <cellStyle name="Input 2 2 2 3" xfId="9360"/>
    <cellStyle name="Input 2 2 2 3 2" xfId="21282"/>
    <cellStyle name="Input 2 2 2 4" xfId="9361"/>
    <cellStyle name="Input 2 2 2 4 2" xfId="21281"/>
    <cellStyle name="Input 2 2 2 5" xfId="21284"/>
    <cellStyle name="Input 2 2 3" xfId="9362"/>
    <cellStyle name="Input 2 2 3 2" xfId="9363"/>
    <cellStyle name="Input 2 2 3 2 2" xfId="21279"/>
    <cellStyle name="Input 2 2 3 3" xfId="9364"/>
    <cellStyle name="Input 2 2 3 3 2" xfId="21278"/>
    <cellStyle name="Input 2 2 3 4" xfId="9365"/>
    <cellStyle name="Input 2 2 3 4 2" xfId="21277"/>
    <cellStyle name="Input 2 2 3 5" xfId="21280"/>
    <cellStyle name="Input 2 2 4" xfId="9366"/>
    <cellStyle name="Input 2 2 4 2" xfId="9367"/>
    <cellStyle name="Input 2 2 4 2 2" xfId="21275"/>
    <cellStyle name="Input 2 2 4 3" xfId="9368"/>
    <cellStyle name="Input 2 2 4 3 2" xfId="21274"/>
    <cellStyle name="Input 2 2 4 4" xfId="9369"/>
    <cellStyle name="Input 2 2 4 4 2" xfId="21273"/>
    <cellStyle name="Input 2 2 4 5" xfId="21276"/>
    <cellStyle name="Input 2 2 5" xfId="9370"/>
    <cellStyle name="Input 2 2 5 2" xfId="9371"/>
    <cellStyle name="Input 2 2 5 2 2" xfId="21271"/>
    <cellStyle name="Input 2 2 5 3" xfId="9372"/>
    <cellStyle name="Input 2 2 5 3 2" xfId="21270"/>
    <cellStyle name="Input 2 2 5 4" xfId="9373"/>
    <cellStyle name="Input 2 2 5 4 2" xfId="21269"/>
    <cellStyle name="Input 2 2 5 5" xfId="21272"/>
    <cellStyle name="Input 2 2 6" xfId="9374"/>
    <cellStyle name="Input 2 2 6 2" xfId="21268"/>
    <cellStyle name="Input 2 2 7" xfId="9375"/>
    <cellStyle name="Input 2 2 7 2" xfId="21267"/>
    <cellStyle name="Input 2 2 8" xfId="9376"/>
    <cellStyle name="Input 2 2 8 2" xfId="21266"/>
    <cellStyle name="Input 2 2 9" xfId="9377"/>
    <cellStyle name="Input 2 2 9 2" xfId="21265"/>
    <cellStyle name="Input 2 3" xfId="9378"/>
    <cellStyle name="Input 2 3 2" xfId="9379"/>
    <cellStyle name="Input 2 3 2 2" xfId="21264"/>
    <cellStyle name="Input 2 3 3" xfId="9380"/>
    <cellStyle name="Input 2 3 3 2" xfId="21263"/>
    <cellStyle name="Input 2 3 4" xfId="9381"/>
    <cellStyle name="Input 2 3 4 2" xfId="21262"/>
    <cellStyle name="Input 2 3 5" xfId="9382"/>
    <cellStyle name="Input 2 3 5 2" xfId="21261"/>
    <cellStyle name="Input 2 4" xfId="9383"/>
    <cellStyle name="Input 2 4 2" xfId="9384"/>
    <cellStyle name="Input 2 4 2 2" xfId="21260"/>
    <cellStyle name="Input 2 4 3" xfId="9385"/>
    <cellStyle name="Input 2 4 3 2" xfId="21259"/>
    <cellStyle name="Input 2 4 4" xfId="9386"/>
    <cellStyle name="Input 2 4 4 2" xfId="21258"/>
    <cellStyle name="Input 2 4 5" xfId="9387"/>
    <cellStyle name="Input 2 4 5 2" xfId="21257"/>
    <cellStyle name="Input 2 5" xfId="9388"/>
    <cellStyle name="Input 2 5 2" xfId="9389"/>
    <cellStyle name="Input 2 5 2 2" xfId="21256"/>
    <cellStyle name="Input 2 5 3" xfId="9390"/>
    <cellStyle name="Input 2 5 3 2" xfId="21255"/>
    <cellStyle name="Input 2 5 4" xfId="9391"/>
    <cellStyle name="Input 2 5 4 2" xfId="21254"/>
    <cellStyle name="Input 2 5 5" xfId="9392"/>
    <cellStyle name="Input 2 5 5 2" xfId="21253"/>
    <cellStyle name="Input 2 6" xfId="9393"/>
    <cellStyle name="Input 2 6 2" xfId="9394"/>
    <cellStyle name="Input 2 6 2 2" xfId="21252"/>
    <cellStyle name="Input 2 6 3" xfId="9395"/>
    <cellStyle name="Input 2 6 3 2" xfId="21251"/>
    <cellStyle name="Input 2 6 4" xfId="9396"/>
    <cellStyle name="Input 2 6 4 2" xfId="21250"/>
    <cellStyle name="Input 2 6 5" xfId="9397"/>
    <cellStyle name="Input 2 6 5 2" xfId="21249"/>
    <cellStyle name="Input 2 7" xfId="9398"/>
    <cellStyle name="Input 2 7 2" xfId="9399"/>
    <cellStyle name="Input 2 7 2 2" xfId="21248"/>
    <cellStyle name="Input 2 7 3" xfId="9400"/>
    <cellStyle name="Input 2 7 3 2" xfId="21247"/>
    <cellStyle name="Input 2 7 4" xfId="9401"/>
    <cellStyle name="Input 2 7 4 2" xfId="21246"/>
    <cellStyle name="Input 2 7 5" xfId="9402"/>
    <cellStyle name="Input 2 7 5 2" xfId="21245"/>
    <cellStyle name="Input 2 8" xfId="9403"/>
    <cellStyle name="Input 2 8 2" xfId="9404"/>
    <cellStyle name="Input 2 8 2 2" xfId="21244"/>
    <cellStyle name="Input 2 8 3" xfId="9405"/>
    <cellStyle name="Input 2 8 3 2" xfId="21243"/>
    <cellStyle name="Input 2 8 4" xfId="9406"/>
    <cellStyle name="Input 2 8 4 2" xfId="21242"/>
    <cellStyle name="Input 2 8 5" xfId="9407"/>
    <cellStyle name="Input 2 8 5 2" xfId="21241"/>
    <cellStyle name="Input 2 9" xfId="9408"/>
    <cellStyle name="Input 2 9 2" xfId="9409"/>
    <cellStyle name="Input 2 9 2 2" xfId="21240"/>
    <cellStyle name="Input 2 9 3" xfId="9410"/>
    <cellStyle name="Input 2 9 3 2" xfId="21239"/>
    <cellStyle name="Input 2 9 4" xfId="9411"/>
    <cellStyle name="Input 2 9 4 2" xfId="21238"/>
    <cellStyle name="Input 2 9 5" xfId="9412"/>
    <cellStyle name="Input 2 9 5 2" xfId="21237"/>
    <cellStyle name="Input 3" xfId="9413"/>
    <cellStyle name="Input 3 2" xfId="9414"/>
    <cellStyle name="Input 3 2 2" xfId="21235"/>
    <cellStyle name="Input 3 3" xfId="9415"/>
    <cellStyle name="Input 3 3 2" xfId="21234"/>
    <cellStyle name="Input 3 4" xfId="21236"/>
    <cellStyle name="Input 4" xfId="9416"/>
    <cellStyle name="Input 4 2" xfId="9417"/>
    <cellStyle name="Input 4 2 2" xfId="21232"/>
    <cellStyle name="Input 4 3" xfId="9418"/>
    <cellStyle name="Input 4 3 2" xfId="21231"/>
    <cellStyle name="Input 4 4" xfId="21233"/>
    <cellStyle name="Input 5" xfId="9419"/>
    <cellStyle name="Input 5 2" xfId="9420"/>
    <cellStyle name="Input 5 2 2" xfId="21229"/>
    <cellStyle name="Input 5 3" xfId="9421"/>
    <cellStyle name="Input 5 3 2" xfId="21228"/>
    <cellStyle name="Input 5 4" xfId="21230"/>
    <cellStyle name="Input 6" xfId="9422"/>
    <cellStyle name="Input 6 2" xfId="9423"/>
    <cellStyle name="Input 6 2 2" xfId="21226"/>
    <cellStyle name="Input 6 3" xfId="9424"/>
    <cellStyle name="Input 6 3 2" xfId="21225"/>
    <cellStyle name="Input 6 4" xfId="21227"/>
    <cellStyle name="Input 7" xfId="9425"/>
    <cellStyle name="Input 7 2" xfId="21224"/>
    <cellStyle name="inputExposure" xfId="9426"/>
    <cellStyle name="inputExposure 2" xfId="21223"/>
    <cellStyle name="Link Currency (0)" xfId="9427"/>
    <cellStyle name="Link Currency (2)" xfId="9428"/>
    <cellStyle name="Link Units (0)" xfId="9429"/>
    <cellStyle name="Link Units (1)" xfId="9430"/>
    <cellStyle name="Link Units (2)" xfId="9431"/>
    <cellStyle name="Linked Cell 2" xfId="9432"/>
    <cellStyle name="Linked Cell 2 10" xfId="9433"/>
    <cellStyle name="Linked Cell 2 11" xfId="9434"/>
    <cellStyle name="Linked Cell 2 12" xfId="9435"/>
    <cellStyle name="Linked Cell 2 2" xfId="9436"/>
    <cellStyle name="Linked Cell 2 2 2" xfId="9437"/>
    <cellStyle name="Linked Cell 2 3" xfId="9438"/>
    <cellStyle name="Linked Cell 2 4" xfId="9439"/>
    <cellStyle name="Linked Cell 2 5" xfId="9440"/>
    <cellStyle name="Linked Cell 2 6" xfId="9441"/>
    <cellStyle name="Linked Cell 2 7" xfId="9442"/>
    <cellStyle name="Linked Cell 2 8" xfId="9443"/>
    <cellStyle name="Linked Cell 2 9" xfId="9444"/>
    <cellStyle name="Linked Cell 3" xfId="9445"/>
    <cellStyle name="Linked Cell 3 2" xfId="9446"/>
    <cellStyle name="Linked Cell 3 3" xfId="9447"/>
    <cellStyle name="Linked Cell 4" xfId="9448"/>
    <cellStyle name="Linked Cell 4 2" xfId="9449"/>
    <cellStyle name="Linked Cell 4 3" xfId="9450"/>
    <cellStyle name="Linked Cell 5" xfId="9451"/>
    <cellStyle name="Linked Cell 5 2" xfId="9452"/>
    <cellStyle name="Linked Cell 5 3" xfId="9453"/>
    <cellStyle name="Linked Cell 6" xfId="9454"/>
    <cellStyle name="Linked Cell 6 2" xfId="9455"/>
    <cellStyle name="Linked Cell 6 3" xfId="9456"/>
    <cellStyle name="Linked Cell 7" xfId="9457"/>
    <cellStyle name="Matrix" xfId="9458"/>
    <cellStyle name="Matrix 2" xfId="9459"/>
    <cellStyle name="Matrix 3" xfId="9460"/>
    <cellStyle name="Millares [0]_A" xfId="9461"/>
    <cellStyle name="Millares_A" xfId="9462"/>
    <cellStyle name="Moneda [0]_A" xfId="9463"/>
    <cellStyle name="Moneda_A" xfId="9464"/>
    <cellStyle name="Neutral 2" xfId="9465"/>
    <cellStyle name="Neutral 2 10" xfId="9466"/>
    <cellStyle name="Neutral 2 11" xfId="9467"/>
    <cellStyle name="Neutral 2 12" xfId="9468"/>
    <cellStyle name="Neutral 2 2" xfId="9469"/>
    <cellStyle name="Neutral 2 2 2" xfId="9470"/>
    <cellStyle name="Neutral 2 3" xfId="9471"/>
    <cellStyle name="Neutral 2 4" xfId="9472"/>
    <cellStyle name="Neutral 2 5" xfId="9473"/>
    <cellStyle name="Neutral 2 6" xfId="9474"/>
    <cellStyle name="Neutral 2 7" xfId="9475"/>
    <cellStyle name="Neutral 2 8" xfId="9476"/>
    <cellStyle name="Neutral 2 9" xfId="9477"/>
    <cellStyle name="Neutral 3" xfId="9478"/>
    <cellStyle name="Neutral 3 2" xfId="9479"/>
    <cellStyle name="Neutral 3 3" xfId="9480"/>
    <cellStyle name="Neutral 4" xfId="9481"/>
    <cellStyle name="Neutral 4 2" xfId="9482"/>
    <cellStyle name="Neutral 4 3" xfId="9483"/>
    <cellStyle name="Neutral 5" xfId="9484"/>
    <cellStyle name="Neutral 5 2" xfId="9485"/>
    <cellStyle name="Neutral 5 3" xfId="9486"/>
    <cellStyle name="Neutral 6" xfId="9487"/>
    <cellStyle name="Neutral 6 2" xfId="9488"/>
    <cellStyle name="Neutral 6 3" xfId="9489"/>
    <cellStyle name="Neutral 7" xfId="9490"/>
    <cellStyle name="nopl_WCP.XLS" xfId="9491"/>
    <cellStyle name="Norma11l" xfId="9492"/>
    <cellStyle name="Norma11l 2" xfId="9493"/>
    <cellStyle name="Norma11l 3" xfId="9494"/>
    <cellStyle name="Normal" xfId="0" builtinId="0"/>
    <cellStyle name="Normal 10" xfId="9495"/>
    <cellStyle name="Normal 10 10" xfId="9496"/>
    <cellStyle name="Normal 10 10 2" xfId="9497"/>
    <cellStyle name="Normal 10 10 2 2" xfId="9498"/>
    <cellStyle name="Normal 10 10 2 2 2" xfId="9499"/>
    <cellStyle name="Normal 10 10 2 2 3" xfId="9500"/>
    <cellStyle name="Normal 10 10 2 2 4" xfId="9501"/>
    <cellStyle name="Normal 10 10 2 3" xfId="9502"/>
    <cellStyle name="Normal 10 10 2 4" xfId="9503"/>
    <cellStyle name="Normal 10 10 2 5" xfId="9504"/>
    <cellStyle name="Normal 10 10 3" xfId="9505"/>
    <cellStyle name="Normal 10 10 3 2" xfId="9506"/>
    <cellStyle name="Normal 10 10 3 3" xfId="9507"/>
    <cellStyle name="Normal 10 10 3 4" xfId="9508"/>
    <cellStyle name="Normal 10 10 4" xfId="9509"/>
    <cellStyle name="Normal 10 10 5" xfId="9510"/>
    <cellStyle name="Normal 10 10 6" xfId="9511"/>
    <cellStyle name="Normal 10 11" xfId="9512"/>
    <cellStyle name="Normal 10 11 2" xfId="9513"/>
    <cellStyle name="Normal 10 11 2 2" xfId="9514"/>
    <cellStyle name="Normal 10 11 2 2 2" xfId="9515"/>
    <cellStyle name="Normal 10 11 2 2 3" xfId="9516"/>
    <cellStyle name="Normal 10 11 2 2 4" xfId="9517"/>
    <cellStyle name="Normal 10 11 2 3" xfId="9518"/>
    <cellStyle name="Normal 10 11 2 4" xfId="9519"/>
    <cellStyle name="Normal 10 11 2 5" xfId="9520"/>
    <cellStyle name="Normal 10 11 3" xfId="9521"/>
    <cellStyle name="Normal 10 11 3 2" xfId="9522"/>
    <cellStyle name="Normal 10 11 3 3" xfId="9523"/>
    <cellStyle name="Normal 10 11 3 4" xfId="9524"/>
    <cellStyle name="Normal 10 11 4" xfId="9525"/>
    <cellStyle name="Normal 10 11 5" xfId="9526"/>
    <cellStyle name="Normal 10 11 6" xfId="9527"/>
    <cellStyle name="Normal 10 12" xfId="9528"/>
    <cellStyle name="Normal 10 12 2" xfId="9529"/>
    <cellStyle name="Normal 10 12 3" xfId="9530"/>
    <cellStyle name="Normal 10 12 4" xfId="9531"/>
    <cellStyle name="Normal 10 2" xfId="9532"/>
    <cellStyle name="Normal 10 2 2" xfId="9533"/>
    <cellStyle name="Normal 10 2 3" xfId="9534"/>
    <cellStyle name="Normal 10 2 3 2" xfId="9535"/>
    <cellStyle name="Normal 10 2 3 2 2" xfId="9536"/>
    <cellStyle name="Normal 10 2 3 2 2 2" xfId="9537"/>
    <cellStyle name="Normal 10 2 3 2 2 3" xfId="9538"/>
    <cellStyle name="Normal 10 2 3 2 2 4" xfId="9539"/>
    <cellStyle name="Normal 10 2 3 2 3" xfId="9540"/>
    <cellStyle name="Normal 10 2 3 2 4" xfId="9541"/>
    <cellStyle name="Normal 10 2 3 2 5" xfId="9542"/>
    <cellStyle name="Normal 10 2 3 3" xfId="9543"/>
    <cellStyle name="Normal 10 2 3 3 2" xfId="9544"/>
    <cellStyle name="Normal 10 2 3 3 3" xfId="9545"/>
    <cellStyle name="Normal 10 2 3 3 4" xfId="9546"/>
    <cellStyle name="Normal 10 2 3 4" xfId="9547"/>
    <cellStyle name="Normal 10 2 3 5" xfId="9548"/>
    <cellStyle name="Normal 10 2 3 6" xfId="9549"/>
    <cellStyle name="Normal 10 3" xfId="9550"/>
    <cellStyle name="Normal 10 3 2" xfId="9551"/>
    <cellStyle name="Normal 10 3 3" xfId="9552"/>
    <cellStyle name="Normal 10 3 3 2" xfId="9553"/>
    <cellStyle name="Normal 10 3 3 2 2" xfId="9554"/>
    <cellStyle name="Normal 10 3 3 2 2 2" xfId="9555"/>
    <cellStyle name="Normal 10 3 3 2 2 3" xfId="9556"/>
    <cellStyle name="Normal 10 3 3 2 2 4" xfId="9557"/>
    <cellStyle name="Normal 10 3 3 2 3" xfId="9558"/>
    <cellStyle name="Normal 10 3 3 2 4" xfId="9559"/>
    <cellStyle name="Normal 10 3 3 2 5" xfId="9560"/>
    <cellStyle name="Normal 10 3 3 3" xfId="9561"/>
    <cellStyle name="Normal 10 3 3 3 2" xfId="9562"/>
    <cellStyle name="Normal 10 3 3 3 3" xfId="9563"/>
    <cellStyle name="Normal 10 3 3 3 4" xfId="9564"/>
    <cellStyle name="Normal 10 3 3 4" xfId="9565"/>
    <cellStyle name="Normal 10 3 3 5" xfId="9566"/>
    <cellStyle name="Normal 10 3 3 6" xfId="9567"/>
    <cellStyle name="Normal 10 4" xfId="9568"/>
    <cellStyle name="Normal 10 4 2" xfId="9569"/>
    <cellStyle name="Normal 10 4 2 2" xfId="9570"/>
    <cellStyle name="Normal 10 4 2 2 2" xfId="9571"/>
    <cellStyle name="Normal 10 4 2 2 3" xfId="9572"/>
    <cellStyle name="Normal 10 4 2 2 4" xfId="9573"/>
    <cellStyle name="Normal 10 4 2 3" xfId="9574"/>
    <cellStyle name="Normal 10 4 2 4" xfId="9575"/>
    <cellStyle name="Normal 10 4 2 5" xfId="9576"/>
    <cellStyle name="Normal 10 4 3" xfId="9577"/>
    <cellStyle name="Normal 10 4 4" xfId="9578"/>
    <cellStyle name="Normal 10 4 4 2" xfId="9579"/>
    <cellStyle name="Normal 10 4 4 3" xfId="9580"/>
    <cellStyle name="Normal 10 4 4 4" xfId="9581"/>
    <cellStyle name="Normal 10 4 5" xfId="9582"/>
    <cellStyle name="Normal 10 4 6" xfId="9583"/>
    <cellStyle name="Normal 10 4 7" xfId="9584"/>
    <cellStyle name="Normal 10 5" xfId="9585"/>
    <cellStyle name="Normal 10 5 2" xfId="9586"/>
    <cellStyle name="Normal 10 5 2 2" xfId="9587"/>
    <cellStyle name="Normal 10 5 2 2 2" xfId="9588"/>
    <cellStyle name="Normal 10 5 2 2 3" xfId="9589"/>
    <cellStyle name="Normal 10 5 2 2 4" xfId="9590"/>
    <cellStyle name="Normal 10 5 2 3" xfId="9591"/>
    <cellStyle name="Normal 10 5 2 4" xfId="9592"/>
    <cellStyle name="Normal 10 5 2 5" xfId="9593"/>
    <cellStyle name="Normal 10 5 3" xfId="9594"/>
    <cellStyle name="Normal 10 5 3 2" xfId="9595"/>
    <cellStyle name="Normal 10 5 3 3" xfId="9596"/>
    <cellStyle name="Normal 10 5 3 4" xfId="9597"/>
    <cellStyle name="Normal 10 5 4" xfId="9598"/>
    <cellStyle name="Normal 10 5 5" xfId="9599"/>
    <cellStyle name="Normal 10 5 6" xfId="9600"/>
    <cellStyle name="Normal 10 6" xfId="9601"/>
    <cellStyle name="Normal 10 6 2" xfId="9602"/>
    <cellStyle name="Normal 10 6 2 2" xfId="9603"/>
    <cellStyle name="Normal 10 6 2 2 2" xfId="9604"/>
    <cellStyle name="Normal 10 6 2 2 3" xfId="9605"/>
    <cellStyle name="Normal 10 6 2 2 4" xfId="9606"/>
    <cellStyle name="Normal 10 6 2 3" xfId="9607"/>
    <cellStyle name="Normal 10 6 2 4" xfId="9608"/>
    <cellStyle name="Normal 10 6 2 5" xfId="9609"/>
    <cellStyle name="Normal 10 6 3" xfId="9610"/>
    <cellStyle name="Normal 10 6 3 2" xfId="9611"/>
    <cellStyle name="Normal 10 6 3 3" xfId="9612"/>
    <cellStyle name="Normal 10 6 3 4" xfId="9613"/>
    <cellStyle name="Normal 10 6 4" xfId="9614"/>
    <cellStyle name="Normal 10 6 5" xfId="9615"/>
    <cellStyle name="Normal 10 6 6" xfId="9616"/>
    <cellStyle name="Normal 10 7" xfId="9617"/>
    <cellStyle name="Normal 10 7 2" xfId="9618"/>
    <cellStyle name="Normal 10 7 2 2" xfId="9619"/>
    <cellStyle name="Normal 10 7 2 2 2" xfId="9620"/>
    <cellStyle name="Normal 10 7 2 2 3" xfId="9621"/>
    <cellStyle name="Normal 10 7 2 2 4" xfId="9622"/>
    <cellStyle name="Normal 10 7 2 3" xfId="9623"/>
    <cellStyle name="Normal 10 7 2 4" xfId="9624"/>
    <cellStyle name="Normal 10 7 2 5" xfId="9625"/>
    <cellStyle name="Normal 10 7 3" xfId="9626"/>
    <cellStyle name="Normal 10 7 3 2" xfId="9627"/>
    <cellStyle name="Normal 10 7 3 3" xfId="9628"/>
    <cellStyle name="Normal 10 7 3 4" xfId="9629"/>
    <cellStyle name="Normal 10 7 4" xfId="9630"/>
    <cellStyle name="Normal 10 7 5" xfId="9631"/>
    <cellStyle name="Normal 10 7 6" xfId="9632"/>
    <cellStyle name="Normal 10 8" xfId="9633"/>
    <cellStyle name="Normal 10 8 2" xfId="9634"/>
    <cellStyle name="Normal 10 8 2 2" xfId="9635"/>
    <cellStyle name="Normal 10 8 2 2 2" xfId="9636"/>
    <cellStyle name="Normal 10 8 2 2 3" xfId="9637"/>
    <cellStyle name="Normal 10 8 2 2 4" xfId="9638"/>
    <cellStyle name="Normal 10 8 2 3" xfId="9639"/>
    <cellStyle name="Normal 10 8 2 4" xfId="9640"/>
    <cellStyle name="Normal 10 8 2 5" xfId="9641"/>
    <cellStyle name="Normal 10 8 3" xfId="9642"/>
    <cellStyle name="Normal 10 8 3 2" xfId="9643"/>
    <cellStyle name="Normal 10 8 3 3" xfId="9644"/>
    <cellStyle name="Normal 10 8 3 4" xfId="9645"/>
    <cellStyle name="Normal 10 8 4" xfId="9646"/>
    <cellStyle name="Normal 10 8 5" xfId="9647"/>
    <cellStyle name="Normal 10 8 6" xfId="9648"/>
    <cellStyle name="Normal 10 9" xfId="9649"/>
    <cellStyle name="Normal 10 9 2" xfId="9650"/>
    <cellStyle name="Normal 10 9 2 2" xfId="9651"/>
    <cellStyle name="Normal 10 9 2 2 2" xfId="9652"/>
    <cellStyle name="Normal 10 9 2 2 3" xfId="9653"/>
    <cellStyle name="Normal 10 9 2 2 4" xfId="9654"/>
    <cellStyle name="Normal 10 9 2 3" xfId="9655"/>
    <cellStyle name="Normal 10 9 2 4" xfId="9656"/>
    <cellStyle name="Normal 10 9 2 5" xfId="9657"/>
    <cellStyle name="Normal 10 9 3" xfId="9658"/>
    <cellStyle name="Normal 10 9 3 2" xfId="9659"/>
    <cellStyle name="Normal 10 9 3 3" xfId="9660"/>
    <cellStyle name="Normal 10 9 3 4" xfId="9661"/>
    <cellStyle name="Normal 10 9 4" xfId="9662"/>
    <cellStyle name="Normal 10 9 5" xfId="9663"/>
    <cellStyle name="Normal 10 9 6" xfId="9664"/>
    <cellStyle name="Normal 100" xfId="9665"/>
    <cellStyle name="Normal 100 2" xfId="9666"/>
    <cellStyle name="Normal 100 3" xfId="9667"/>
    <cellStyle name="Normal 100 4" xfId="9668"/>
    <cellStyle name="Normal 101" xfId="9669"/>
    <cellStyle name="Normal 101 2" xfId="9670"/>
    <cellStyle name="Normal 101 3" xfId="9671"/>
    <cellStyle name="Normal 101 4" xfId="9672"/>
    <cellStyle name="Normal 102" xfId="9673"/>
    <cellStyle name="Normal 102 2" xfId="9674"/>
    <cellStyle name="Normal 102 3" xfId="9675"/>
    <cellStyle name="Normal 102 4" xfId="9676"/>
    <cellStyle name="Normal 103" xfId="9677"/>
    <cellStyle name="Normal 103 2" xfId="9678"/>
    <cellStyle name="Normal 103 2 2" xfId="9679"/>
    <cellStyle name="Normal 103 2 2 2" xfId="9680"/>
    <cellStyle name="Normal 103 2 2 3" xfId="9681"/>
    <cellStyle name="Normal 103 2 2 4" xfId="9682"/>
    <cellStyle name="Normal 103 2 3" xfId="9683"/>
    <cellStyle name="Normal 103 2 4" xfId="9684"/>
    <cellStyle name="Normal 103 2 5" xfId="9685"/>
    <cellStyle name="Normal 103 3" xfId="9686"/>
    <cellStyle name="Normal 103 3 2" xfId="9687"/>
    <cellStyle name="Normal 103 3 3" xfId="9688"/>
    <cellStyle name="Normal 103 3 4" xfId="9689"/>
    <cellStyle name="Normal 103 4" xfId="9690"/>
    <cellStyle name="Normal 103 4 2" xfId="9691"/>
    <cellStyle name="Normal 103 4 3" xfId="9692"/>
    <cellStyle name="Normal 103 4 4" xfId="9693"/>
    <cellStyle name="Normal 103 5" xfId="9694"/>
    <cellStyle name="Normal 103 6" xfId="9695"/>
    <cellStyle name="Normal 103 7" xfId="9696"/>
    <cellStyle name="Normal 104" xfId="9697"/>
    <cellStyle name="Normal 104 2" xfId="9698"/>
    <cellStyle name="Normal 104 3" xfId="9699"/>
    <cellStyle name="Normal 104 4" xfId="9700"/>
    <cellStyle name="Normal 105" xfId="9701"/>
    <cellStyle name="Normal 105 2" xfId="9702"/>
    <cellStyle name="Normal 105 2 2" xfId="9703"/>
    <cellStyle name="Normal 105 2 2 2" xfId="9704"/>
    <cellStyle name="Normal 105 2 2 3" xfId="9705"/>
    <cellStyle name="Normal 105 2 2 4" xfId="9706"/>
    <cellStyle name="Normal 105 2 3" xfId="9707"/>
    <cellStyle name="Normal 105 2 4" xfId="9708"/>
    <cellStyle name="Normal 105 2 5" xfId="9709"/>
    <cellStyle name="Normal 105 3" xfId="9710"/>
    <cellStyle name="Normal 105 3 2" xfId="9711"/>
    <cellStyle name="Normal 105 3 3" xfId="9712"/>
    <cellStyle name="Normal 105 3 4" xfId="9713"/>
    <cellStyle name="Normal 105 4" xfId="9714"/>
    <cellStyle name="Normal 105 4 2" xfId="9715"/>
    <cellStyle name="Normal 105 4 3" xfId="9716"/>
    <cellStyle name="Normal 105 4 4" xfId="9717"/>
    <cellStyle name="Normal 105 5" xfId="9718"/>
    <cellStyle name="Normal 105 6" xfId="9719"/>
    <cellStyle name="Normal 105 7" xfId="9720"/>
    <cellStyle name="Normal 106" xfId="9721"/>
    <cellStyle name="Normal 106 2" xfId="9722"/>
    <cellStyle name="Normal 106 3" xfId="9723"/>
    <cellStyle name="Normal 106 4" xfId="9724"/>
    <cellStyle name="Normal 107" xfId="9725"/>
    <cellStyle name="Normal 107 2" xfId="9726"/>
    <cellStyle name="Normal 107 3" xfId="9727"/>
    <cellStyle name="Normal 107 4" xfId="9728"/>
    <cellStyle name="Normal 108" xfId="9729"/>
    <cellStyle name="Normal 108 2" xfId="9730"/>
    <cellStyle name="Normal 108 3" xfId="9731"/>
    <cellStyle name="Normal 108 4" xfId="9732"/>
    <cellStyle name="Normal 109" xfId="9733"/>
    <cellStyle name="Normal 109 2" xfId="9734"/>
    <cellStyle name="Normal 109 3" xfId="9735"/>
    <cellStyle name="Normal 109 4" xfId="9736"/>
    <cellStyle name="Normal 11" xfId="9737"/>
    <cellStyle name="Normal 11 10" xfId="9738"/>
    <cellStyle name="Normal 11 10 2" xfId="9739"/>
    <cellStyle name="Normal 11 10 2 2" xfId="9740"/>
    <cellStyle name="Normal 11 10 2 2 2" xfId="9741"/>
    <cellStyle name="Normal 11 10 2 2 3" xfId="9742"/>
    <cellStyle name="Normal 11 10 2 2 4" xfId="9743"/>
    <cellStyle name="Normal 11 10 2 3" xfId="9744"/>
    <cellStyle name="Normal 11 10 2 4" xfId="9745"/>
    <cellStyle name="Normal 11 10 2 5" xfId="9746"/>
    <cellStyle name="Normal 11 10 3" xfId="9747"/>
    <cellStyle name="Normal 11 10 3 2" xfId="9748"/>
    <cellStyle name="Normal 11 10 3 3" xfId="9749"/>
    <cellStyle name="Normal 11 10 3 4" xfId="9750"/>
    <cellStyle name="Normal 11 10 4" xfId="9751"/>
    <cellStyle name="Normal 11 10 5" xfId="9752"/>
    <cellStyle name="Normal 11 10 6" xfId="9753"/>
    <cellStyle name="Normal 11 11" xfId="9754"/>
    <cellStyle name="Normal 11 11 2" xfId="9755"/>
    <cellStyle name="Normal 11 11 3" xfId="9756"/>
    <cellStyle name="Normal 11 11 4" xfId="9757"/>
    <cellStyle name="Normal 11 2" xfId="9758"/>
    <cellStyle name="Normal 11 2 2" xfId="9759"/>
    <cellStyle name="Normal 11 2 2 2" xfId="9760"/>
    <cellStyle name="Normal 11 2 2 2 2" xfId="9761"/>
    <cellStyle name="Normal 11 2 2 2 2 2" xfId="9762"/>
    <cellStyle name="Normal 11 2 2 2 2 2 2" xfId="9763"/>
    <cellStyle name="Normal 11 2 2 2 2 2 3" xfId="9764"/>
    <cellStyle name="Normal 11 2 2 2 2 2 4" xfId="9765"/>
    <cellStyle name="Normal 11 2 2 2 2 3" xfId="9766"/>
    <cellStyle name="Normal 11 2 2 2 2 4" xfId="9767"/>
    <cellStyle name="Normal 11 2 2 2 2 5" xfId="9768"/>
    <cellStyle name="Normal 11 2 2 2 3" xfId="9769"/>
    <cellStyle name="Normal 11 2 2 2 3 2" xfId="9770"/>
    <cellStyle name="Normal 11 2 2 2 3 3" xfId="9771"/>
    <cellStyle name="Normal 11 2 2 2 3 4" xfId="9772"/>
    <cellStyle name="Normal 11 2 2 2 4" xfId="9773"/>
    <cellStyle name="Normal 11 2 2 2 5" xfId="9774"/>
    <cellStyle name="Normal 11 2 2 2 6" xfId="9775"/>
    <cellStyle name="Normal 11 2 2 3" xfId="9776"/>
    <cellStyle name="Normal 11 2 2 3 2" xfId="9777"/>
    <cellStyle name="Normal 11 2 2 3 2 2" xfId="9778"/>
    <cellStyle name="Normal 11 2 2 3 2 3" xfId="9779"/>
    <cellStyle name="Normal 11 2 2 3 2 4" xfId="9780"/>
    <cellStyle name="Normal 11 2 2 3 3" xfId="9781"/>
    <cellStyle name="Normal 11 2 2 3 4" xfId="9782"/>
    <cellStyle name="Normal 11 2 2 3 5" xfId="9783"/>
    <cellStyle name="Normal 11 2 2 4" xfId="9784"/>
    <cellStyle name="Normal 11 2 2 5" xfId="9785"/>
    <cellStyle name="Normal 11 2 2 5 2" xfId="9786"/>
    <cellStyle name="Normal 11 2 2 5 3" xfId="9787"/>
    <cellStyle name="Normal 11 2 2 5 4" xfId="9788"/>
    <cellStyle name="Normal 11 2 2 6" xfId="9789"/>
    <cellStyle name="Normal 11 2 2 7" xfId="9790"/>
    <cellStyle name="Normal 11 2 2 8" xfId="9791"/>
    <cellStyle name="Normal 11 2 3" xfId="9792"/>
    <cellStyle name="Normal 11 2 4" xfId="9793"/>
    <cellStyle name="Normal 11 2 4 2" xfId="9794"/>
    <cellStyle name="Normal 11 2 4 2 2" xfId="9795"/>
    <cellStyle name="Normal 11 2 4 2 2 2" xfId="9796"/>
    <cellStyle name="Normal 11 2 4 2 2 3" xfId="9797"/>
    <cellStyle name="Normal 11 2 4 2 2 4" xfId="9798"/>
    <cellStyle name="Normal 11 2 4 2 3" xfId="9799"/>
    <cellStyle name="Normal 11 2 4 2 4" xfId="9800"/>
    <cellStyle name="Normal 11 2 4 2 5" xfId="9801"/>
    <cellStyle name="Normal 11 2 4 3" xfId="9802"/>
    <cellStyle name="Normal 11 2 4 3 2" xfId="9803"/>
    <cellStyle name="Normal 11 2 4 3 3" xfId="9804"/>
    <cellStyle name="Normal 11 2 4 3 4" xfId="9805"/>
    <cellStyle name="Normal 11 2 4 4" xfId="9806"/>
    <cellStyle name="Normal 11 2 4 5" xfId="9807"/>
    <cellStyle name="Normal 11 2 4 6" xfId="9808"/>
    <cellStyle name="Normal 11 3" xfId="9809"/>
    <cellStyle name="Normal 11 3 2" xfId="9810"/>
    <cellStyle name="Normal 11 3 2 2" xfId="9811"/>
    <cellStyle name="Normal 11 3 2 2 2" xfId="9812"/>
    <cellStyle name="Normal 11 3 2 2 2 2" xfId="9813"/>
    <cellStyle name="Normal 11 3 2 2 2 3" xfId="9814"/>
    <cellStyle name="Normal 11 3 2 2 2 4" xfId="9815"/>
    <cellStyle name="Normal 11 3 2 2 3" xfId="9816"/>
    <cellStyle name="Normal 11 3 2 2 4" xfId="9817"/>
    <cellStyle name="Normal 11 3 2 2 5" xfId="9818"/>
    <cellStyle name="Normal 11 3 2 3" xfId="9819"/>
    <cellStyle name="Normal 11 3 2 4" xfId="9820"/>
    <cellStyle name="Normal 11 3 2 4 2" xfId="9821"/>
    <cellStyle name="Normal 11 3 2 4 3" xfId="9822"/>
    <cellStyle name="Normal 11 3 2 4 4" xfId="9823"/>
    <cellStyle name="Normal 11 3 2 5" xfId="9824"/>
    <cellStyle name="Normal 11 3 2 6" xfId="9825"/>
    <cellStyle name="Normal 11 3 2 7" xfId="9826"/>
    <cellStyle name="Normal 11 4" xfId="9827"/>
    <cellStyle name="Normal 11 4 2" xfId="9828"/>
    <cellStyle name="Normal 11 4 2 2" xfId="9829"/>
    <cellStyle name="Normal 11 4 2 2 2" xfId="9830"/>
    <cellStyle name="Normal 11 4 2 2 3" xfId="9831"/>
    <cellStyle name="Normal 11 4 2 2 4" xfId="9832"/>
    <cellStyle name="Normal 11 4 2 3" xfId="9833"/>
    <cellStyle name="Normal 11 4 2 4" xfId="9834"/>
    <cellStyle name="Normal 11 4 2 5" xfId="9835"/>
    <cellStyle name="Normal 11 4 3" xfId="9836"/>
    <cellStyle name="Normal 11 4 4" xfId="9837"/>
    <cellStyle name="Normal 11 4 4 2" xfId="9838"/>
    <cellStyle name="Normal 11 4 4 3" xfId="9839"/>
    <cellStyle name="Normal 11 4 4 4" xfId="9840"/>
    <cellStyle name="Normal 11 4 5" xfId="9841"/>
    <cellStyle name="Normal 11 4 6" xfId="9842"/>
    <cellStyle name="Normal 11 4 7" xfId="9843"/>
    <cellStyle name="Normal 11 5" xfId="9844"/>
    <cellStyle name="Normal 11 5 2" xfId="9845"/>
    <cellStyle name="Normal 11 5 2 2" xfId="9846"/>
    <cellStyle name="Normal 11 5 2 2 2" xfId="9847"/>
    <cellStyle name="Normal 11 5 2 2 3" xfId="9848"/>
    <cellStyle name="Normal 11 5 2 2 4" xfId="9849"/>
    <cellStyle name="Normal 11 5 2 3" xfId="9850"/>
    <cellStyle name="Normal 11 5 2 4" xfId="9851"/>
    <cellStyle name="Normal 11 5 2 5" xfId="9852"/>
    <cellStyle name="Normal 11 5 3" xfId="9853"/>
    <cellStyle name="Normal 11 5 3 2" xfId="9854"/>
    <cellStyle name="Normal 11 5 3 3" xfId="9855"/>
    <cellStyle name="Normal 11 5 3 4" xfId="9856"/>
    <cellStyle name="Normal 11 5 4" xfId="9857"/>
    <cellStyle name="Normal 11 5 5" xfId="9858"/>
    <cellStyle name="Normal 11 5 6" xfId="9859"/>
    <cellStyle name="Normal 11 6" xfId="9860"/>
    <cellStyle name="Normal 11 6 2" xfId="9861"/>
    <cellStyle name="Normal 11 6 2 2" xfId="9862"/>
    <cellStyle name="Normal 11 6 2 2 2" xfId="9863"/>
    <cellStyle name="Normal 11 6 2 2 3" xfId="9864"/>
    <cellStyle name="Normal 11 6 2 2 4" xfId="9865"/>
    <cellStyle name="Normal 11 6 2 3" xfId="9866"/>
    <cellStyle name="Normal 11 6 2 4" xfId="9867"/>
    <cellStyle name="Normal 11 6 2 5" xfId="9868"/>
    <cellStyle name="Normal 11 6 3" xfId="9869"/>
    <cellStyle name="Normal 11 6 3 2" xfId="9870"/>
    <cellStyle name="Normal 11 6 3 3" xfId="9871"/>
    <cellStyle name="Normal 11 6 3 4" xfId="9872"/>
    <cellStyle name="Normal 11 6 4" xfId="9873"/>
    <cellStyle name="Normal 11 6 5" xfId="9874"/>
    <cellStyle name="Normal 11 6 6" xfId="9875"/>
    <cellStyle name="Normal 11 7" xfId="9876"/>
    <cellStyle name="Normal 11 7 2" xfId="9877"/>
    <cellStyle name="Normal 11 7 2 2" xfId="9878"/>
    <cellStyle name="Normal 11 7 2 2 2" xfId="9879"/>
    <cellStyle name="Normal 11 7 2 2 3" xfId="9880"/>
    <cellStyle name="Normal 11 7 2 2 4" xfId="9881"/>
    <cellStyle name="Normal 11 7 2 3" xfId="9882"/>
    <cellStyle name="Normal 11 7 2 4" xfId="9883"/>
    <cellStyle name="Normal 11 7 2 5" xfId="9884"/>
    <cellStyle name="Normal 11 7 3" xfId="9885"/>
    <cellStyle name="Normal 11 7 3 2" xfId="9886"/>
    <cellStyle name="Normal 11 7 3 3" xfId="9887"/>
    <cellStyle name="Normal 11 7 3 4" xfId="9888"/>
    <cellStyle name="Normal 11 7 4" xfId="9889"/>
    <cellStyle name="Normal 11 7 5" xfId="9890"/>
    <cellStyle name="Normal 11 7 6" xfId="9891"/>
    <cellStyle name="Normal 11 8" xfId="9892"/>
    <cellStyle name="Normal 11 8 2" xfId="9893"/>
    <cellStyle name="Normal 11 8 2 2" xfId="9894"/>
    <cellStyle name="Normal 11 8 2 2 2" xfId="9895"/>
    <cellStyle name="Normal 11 8 2 2 3" xfId="9896"/>
    <cellStyle name="Normal 11 8 2 2 4" xfId="9897"/>
    <cellStyle name="Normal 11 8 2 3" xfId="9898"/>
    <cellStyle name="Normal 11 8 2 4" xfId="9899"/>
    <cellStyle name="Normal 11 8 2 5" xfId="9900"/>
    <cellStyle name="Normal 11 8 3" xfId="9901"/>
    <cellStyle name="Normal 11 8 3 2" xfId="9902"/>
    <cellStyle name="Normal 11 8 3 3" xfId="9903"/>
    <cellStyle name="Normal 11 8 3 4" xfId="9904"/>
    <cellStyle name="Normal 11 8 4" xfId="9905"/>
    <cellStyle name="Normal 11 8 5" xfId="9906"/>
    <cellStyle name="Normal 11 8 6" xfId="9907"/>
    <cellStyle name="Normal 11 9" xfId="9908"/>
    <cellStyle name="Normal 11 9 2" xfId="9909"/>
    <cellStyle name="Normal 11 9 2 2" xfId="9910"/>
    <cellStyle name="Normal 11 9 2 2 2" xfId="9911"/>
    <cellStyle name="Normal 11 9 2 2 3" xfId="9912"/>
    <cellStyle name="Normal 11 9 2 2 4" xfId="9913"/>
    <cellStyle name="Normal 11 9 2 3" xfId="9914"/>
    <cellStyle name="Normal 11 9 2 4" xfId="9915"/>
    <cellStyle name="Normal 11 9 2 5" xfId="9916"/>
    <cellStyle name="Normal 11 9 3" xfId="9917"/>
    <cellStyle name="Normal 11 9 3 2" xfId="9918"/>
    <cellStyle name="Normal 11 9 3 3" xfId="9919"/>
    <cellStyle name="Normal 11 9 3 4" xfId="9920"/>
    <cellStyle name="Normal 11 9 4" xfId="9921"/>
    <cellStyle name="Normal 11 9 5" xfId="9922"/>
    <cellStyle name="Normal 11 9 6" xfId="9923"/>
    <cellStyle name="Normal 110" xfId="9924"/>
    <cellStyle name="Normal 110 2" xfId="9925"/>
    <cellStyle name="Normal 110 3" xfId="9926"/>
    <cellStyle name="Normal 110 4" xfId="9927"/>
    <cellStyle name="Normal 111" xfId="9928"/>
    <cellStyle name="Normal 111 2" xfId="9929"/>
    <cellStyle name="Normal 111 3" xfId="9930"/>
    <cellStyle name="Normal 111 4" xfId="9931"/>
    <cellStyle name="Normal 112" xfId="9932"/>
    <cellStyle name="Normal 112 2" xfId="9933"/>
    <cellStyle name="Normal 112 3" xfId="9934"/>
    <cellStyle name="Normal 112 4" xfId="9935"/>
    <cellStyle name="Normal 113" xfId="9936"/>
    <cellStyle name="Normal 113 2" xfId="9937"/>
    <cellStyle name="Normal 113 3" xfId="9938"/>
    <cellStyle name="Normal 113 4" xfId="9939"/>
    <cellStyle name="Normal 114" xfId="9940"/>
    <cellStyle name="Normal 114 2" xfId="9941"/>
    <cellStyle name="Normal 114 3" xfId="9942"/>
    <cellStyle name="Normal 114 4" xfId="9943"/>
    <cellStyle name="Normal 115" xfId="9944"/>
    <cellStyle name="Normal 115 2" xfId="9945"/>
    <cellStyle name="Normal 115 3" xfId="9946"/>
    <cellStyle name="Normal 115 4" xfId="9947"/>
    <cellStyle name="Normal 116" xfId="9948"/>
    <cellStyle name="Normal 116 2" xfId="9949"/>
    <cellStyle name="Normal 116 3" xfId="9950"/>
    <cellStyle name="Normal 116 4" xfId="9951"/>
    <cellStyle name="Normal 117" xfId="9952"/>
    <cellStyle name="Normal 117 2" xfId="9953"/>
    <cellStyle name="Normal 117 3" xfId="9954"/>
    <cellStyle name="Normal 117 4" xfId="9955"/>
    <cellStyle name="Normal 118" xfId="9956"/>
    <cellStyle name="Normal 118 2" xfId="9957"/>
    <cellStyle name="Normal 118 3" xfId="9958"/>
    <cellStyle name="Normal 118 4" xfId="9959"/>
    <cellStyle name="Normal 119" xfId="9960"/>
    <cellStyle name="Normal 12" xfId="9961"/>
    <cellStyle name="Normal 12 10" xfId="9962"/>
    <cellStyle name="Normal 12 10 2" xfId="9963"/>
    <cellStyle name="Normal 12 10 2 2" xfId="9964"/>
    <cellStyle name="Normal 12 10 2 2 2" xfId="9965"/>
    <cellStyle name="Normal 12 10 2 2 3" xfId="9966"/>
    <cellStyle name="Normal 12 10 2 2 4" xfId="9967"/>
    <cellStyle name="Normal 12 10 2 3" xfId="9968"/>
    <cellStyle name="Normal 12 10 2 4" xfId="9969"/>
    <cellStyle name="Normal 12 10 2 5" xfId="9970"/>
    <cellStyle name="Normal 12 10 3" xfId="9971"/>
    <cellStyle name="Normal 12 10 3 2" xfId="9972"/>
    <cellStyle name="Normal 12 10 3 3" xfId="9973"/>
    <cellStyle name="Normal 12 10 3 4" xfId="9974"/>
    <cellStyle name="Normal 12 10 4" xfId="9975"/>
    <cellStyle name="Normal 12 10 5" xfId="9976"/>
    <cellStyle name="Normal 12 10 6" xfId="9977"/>
    <cellStyle name="Normal 12 11" xfId="9978"/>
    <cellStyle name="Normal 12 11 2" xfId="9979"/>
    <cellStyle name="Normal 12 11 2 2" xfId="9980"/>
    <cellStyle name="Normal 12 11 2 2 2" xfId="9981"/>
    <cellStyle name="Normal 12 11 2 2 3" xfId="9982"/>
    <cellStyle name="Normal 12 11 2 2 4" xfId="9983"/>
    <cellStyle name="Normal 12 11 2 3" xfId="9984"/>
    <cellStyle name="Normal 12 11 2 4" xfId="9985"/>
    <cellStyle name="Normal 12 11 2 5" xfId="9986"/>
    <cellStyle name="Normal 12 11 3" xfId="9987"/>
    <cellStyle name="Normal 12 11 3 2" xfId="9988"/>
    <cellStyle name="Normal 12 11 3 3" xfId="9989"/>
    <cellStyle name="Normal 12 11 3 4" xfId="9990"/>
    <cellStyle name="Normal 12 11 4" xfId="9991"/>
    <cellStyle name="Normal 12 11 5" xfId="9992"/>
    <cellStyle name="Normal 12 11 6" xfId="9993"/>
    <cellStyle name="Normal 12 12" xfId="9994"/>
    <cellStyle name="Normal 12 12 2" xfId="9995"/>
    <cellStyle name="Normal 12 12 2 2" xfId="9996"/>
    <cellStyle name="Normal 12 12 2 2 2" xfId="9997"/>
    <cellStyle name="Normal 12 12 2 2 3" xfId="9998"/>
    <cellStyle name="Normal 12 12 2 2 4" xfId="9999"/>
    <cellStyle name="Normal 12 12 2 3" xfId="10000"/>
    <cellStyle name="Normal 12 12 2 4" xfId="10001"/>
    <cellStyle name="Normal 12 12 2 5" xfId="10002"/>
    <cellStyle name="Normal 12 12 3" xfId="10003"/>
    <cellStyle name="Normal 12 12 3 2" xfId="10004"/>
    <cellStyle name="Normal 12 12 3 3" xfId="10005"/>
    <cellStyle name="Normal 12 12 3 4" xfId="10006"/>
    <cellStyle name="Normal 12 12 4" xfId="10007"/>
    <cellStyle name="Normal 12 12 5" xfId="10008"/>
    <cellStyle name="Normal 12 12 6" xfId="10009"/>
    <cellStyle name="Normal 12 13" xfId="10010"/>
    <cellStyle name="Normal 12 13 2" xfId="10011"/>
    <cellStyle name="Normal 12 13 2 2" xfId="10012"/>
    <cellStyle name="Normal 12 13 2 2 2" xfId="10013"/>
    <cellStyle name="Normal 12 13 2 2 3" xfId="10014"/>
    <cellStyle name="Normal 12 13 2 2 4" xfId="10015"/>
    <cellStyle name="Normal 12 13 2 3" xfId="10016"/>
    <cellStyle name="Normal 12 13 2 4" xfId="10017"/>
    <cellStyle name="Normal 12 13 2 5" xfId="10018"/>
    <cellStyle name="Normal 12 13 3" xfId="10019"/>
    <cellStyle name="Normal 12 13 3 2" xfId="10020"/>
    <cellStyle name="Normal 12 13 3 3" xfId="10021"/>
    <cellStyle name="Normal 12 13 3 4" xfId="10022"/>
    <cellStyle name="Normal 12 13 4" xfId="10023"/>
    <cellStyle name="Normal 12 13 5" xfId="10024"/>
    <cellStyle name="Normal 12 13 6" xfId="10025"/>
    <cellStyle name="Normal 12 14" xfId="10026"/>
    <cellStyle name="Normal 12 14 2" xfId="10027"/>
    <cellStyle name="Normal 12 14 3" xfId="10028"/>
    <cellStyle name="Normal 12 14 4" xfId="10029"/>
    <cellStyle name="Normal 12 2" xfId="10030"/>
    <cellStyle name="Normal 12 2 2" xfId="10031"/>
    <cellStyle name="Normal 12 2 3" xfId="10032"/>
    <cellStyle name="Normal 12 2 3 2" xfId="10033"/>
    <cellStyle name="Normal 12 2 3 2 2" xfId="10034"/>
    <cellStyle name="Normal 12 2 3 2 2 2" xfId="10035"/>
    <cellStyle name="Normal 12 2 3 2 2 3" xfId="10036"/>
    <cellStyle name="Normal 12 2 3 2 2 4" xfId="10037"/>
    <cellStyle name="Normal 12 2 3 2 3" xfId="10038"/>
    <cellStyle name="Normal 12 2 3 2 4" xfId="10039"/>
    <cellStyle name="Normal 12 2 3 2 5" xfId="10040"/>
    <cellStyle name="Normal 12 2 3 3" xfId="10041"/>
    <cellStyle name="Normal 12 2 3 3 2" xfId="10042"/>
    <cellStyle name="Normal 12 2 3 3 3" xfId="10043"/>
    <cellStyle name="Normal 12 2 3 3 4" xfId="10044"/>
    <cellStyle name="Normal 12 2 3 4" xfId="10045"/>
    <cellStyle name="Normal 12 2 3 5" xfId="10046"/>
    <cellStyle name="Normal 12 2 3 6" xfId="10047"/>
    <cellStyle name="Normal 12 3" xfId="10048"/>
    <cellStyle name="Normal 12 3 2" xfId="10049"/>
    <cellStyle name="Normal 12 3 2 2" xfId="10050"/>
    <cellStyle name="Normal 12 3 2 2 2" xfId="10051"/>
    <cellStyle name="Normal 12 3 2 2 2 2" xfId="10052"/>
    <cellStyle name="Normal 12 3 2 2 2 3" xfId="10053"/>
    <cellStyle name="Normal 12 3 2 2 2 4" xfId="10054"/>
    <cellStyle name="Normal 12 3 2 2 3" xfId="10055"/>
    <cellStyle name="Normal 12 3 2 2 4" xfId="10056"/>
    <cellStyle name="Normal 12 3 2 2 5" xfId="10057"/>
    <cellStyle name="Normal 12 3 2 3" xfId="10058"/>
    <cellStyle name="Normal 12 3 2 4" xfId="10059"/>
    <cellStyle name="Normal 12 3 2 4 2" xfId="10060"/>
    <cellStyle name="Normal 12 3 2 4 3" xfId="10061"/>
    <cellStyle name="Normal 12 3 2 4 4" xfId="10062"/>
    <cellStyle name="Normal 12 3 2 5" xfId="10063"/>
    <cellStyle name="Normal 12 3 2 6" xfId="10064"/>
    <cellStyle name="Normal 12 3 2 7" xfId="10065"/>
    <cellStyle name="Normal 12 4" xfId="10066"/>
    <cellStyle name="Normal 12 4 2" xfId="10067"/>
    <cellStyle name="Normal 12 4 2 2" xfId="10068"/>
    <cellStyle name="Normal 12 4 2 2 2" xfId="10069"/>
    <cellStyle name="Normal 12 4 2 2 3" xfId="10070"/>
    <cellStyle name="Normal 12 4 2 2 4" xfId="10071"/>
    <cellStyle name="Normal 12 4 2 3" xfId="10072"/>
    <cellStyle name="Normal 12 4 2 4" xfId="10073"/>
    <cellStyle name="Normal 12 4 2 5" xfId="10074"/>
    <cellStyle name="Normal 12 4 3" xfId="10075"/>
    <cellStyle name="Normal 12 4 4" xfId="10076"/>
    <cellStyle name="Normal 12 4 4 2" xfId="10077"/>
    <cellStyle name="Normal 12 4 4 3" xfId="10078"/>
    <cellStyle name="Normal 12 4 4 4" xfId="10079"/>
    <cellStyle name="Normal 12 4 5" xfId="10080"/>
    <cellStyle name="Normal 12 4 6" xfId="10081"/>
    <cellStyle name="Normal 12 4 7" xfId="10082"/>
    <cellStyle name="Normal 12 5" xfId="10083"/>
    <cellStyle name="Normal 12 5 2" xfId="10084"/>
    <cellStyle name="Normal 12 5 2 2" xfId="10085"/>
    <cellStyle name="Normal 12 5 2 2 2" xfId="10086"/>
    <cellStyle name="Normal 12 5 2 2 3" xfId="10087"/>
    <cellStyle name="Normal 12 5 2 2 4" xfId="10088"/>
    <cellStyle name="Normal 12 5 2 3" xfId="10089"/>
    <cellStyle name="Normal 12 5 2 4" xfId="10090"/>
    <cellStyle name="Normal 12 5 2 5" xfId="10091"/>
    <cellStyle name="Normal 12 5 3" xfId="10092"/>
    <cellStyle name="Normal 12 5 4" xfId="10093"/>
    <cellStyle name="Normal 12 5 4 2" xfId="10094"/>
    <cellStyle name="Normal 12 5 4 3" xfId="10095"/>
    <cellStyle name="Normal 12 5 4 4" xfId="10096"/>
    <cellStyle name="Normal 12 5 5" xfId="10097"/>
    <cellStyle name="Normal 12 5 6" xfId="10098"/>
    <cellStyle name="Normal 12 5 7" xfId="10099"/>
    <cellStyle name="Normal 12 6" xfId="10100"/>
    <cellStyle name="Normal 12 6 2" xfId="10101"/>
    <cellStyle name="Normal 12 6 2 2" xfId="10102"/>
    <cellStyle name="Normal 12 6 2 2 2" xfId="10103"/>
    <cellStyle name="Normal 12 6 2 2 3" xfId="10104"/>
    <cellStyle name="Normal 12 6 2 2 4" xfId="10105"/>
    <cellStyle name="Normal 12 6 2 3" xfId="10106"/>
    <cellStyle name="Normal 12 6 2 4" xfId="10107"/>
    <cellStyle name="Normal 12 6 2 5" xfId="10108"/>
    <cellStyle name="Normal 12 6 3" xfId="10109"/>
    <cellStyle name="Normal 12 6 4" xfId="10110"/>
    <cellStyle name="Normal 12 6 4 2" xfId="10111"/>
    <cellStyle name="Normal 12 6 4 3" xfId="10112"/>
    <cellStyle name="Normal 12 6 4 4" xfId="10113"/>
    <cellStyle name="Normal 12 6 5" xfId="10114"/>
    <cellStyle name="Normal 12 6 6" xfId="10115"/>
    <cellStyle name="Normal 12 6 7" xfId="10116"/>
    <cellStyle name="Normal 12 7" xfId="10117"/>
    <cellStyle name="Normal 12 7 2" xfId="10118"/>
    <cellStyle name="Normal 12 7 2 2" xfId="10119"/>
    <cellStyle name="Normal 12 7 2 2 2" xfId="10120"/>
    <cellStyle name="Normal 12 7 2 2 3" xfId="10121"/>
    <cellStyle name="Normal 12 7 2 2 4" xfId="10122"/>
    <cellStyle name="Normal 12 7 2 3" xfId="10123"/>
    <cellStyle name="Normal 12 7 2 4" xfId="10124"/>
    <cellStyle name="Normal 12 7 2 5" xfId="10125"/>
    <cellStyle name="Normal 12 7 3" xfId="10126"/>
    <cellStyle name="Normal 12 7 4" xfId="10127"/>
    <cellStyle name="Normal 12 7 4 2" xfId="10128"/>
    <cellStyle name="Normal 12 7 4 3" xfId="10129"/>
    <cellStyle name="Normal 12 7 4 4" xfId="10130"/>
    <cellStyle name="Normal 12 7 5" xfId="10131"/>
    <cellStyle name="Normal 12 7 6" xfId="10132"/>
    <cellStyle name="Normal 12 7 7" xfId="10133"/>
    <cellStyle name="Normal 12 8" xfId="10134"/>
    <cellStyle name="Normal 12 8 2" xfId="10135"/>
    <cellStyle name="Normal 12 8 2 2" xfId="10136"/>
    <cellStyle name="Normal 12 8 2 2 2" xfId="10137"/>
    <cellStyle name="Normal 12 8 2 2 3" xfId="10138"/>
    <cellStyle name="Normal 12 8 2 2 4" xfId="10139"/>
    <cellStyle name="Normal 12 8 2 3" xfId="10140"/>
    <cellStyle name="Normal 12 8 2 4" xfId="10141"/>
    <cellStyle name="Normal 12 8 2 5" xfId="10142"/>
    <cellStyle name="Normal 12 8 3" xfId="10143"/>
    <cellStyle name="Normal 12 8 3 2" xfId="10144"/>
    <cellStyle name="Normal 12 8 3 3" xfId="10145"/>
    <cellStyle name="Normal 12 8 3 4" xfId="10146"/>
    <cellStyle name="Normal 12 8 4" xfId="10147"/>
    <cellStyle name="Normal 12 8 5" xfId="10148"/>
    <cellStyle name="Normal 12 8 6" xfId="10149"/>
    <cellStyle name="Normal 12 9" xfId="10150"/>
    <cellStyle name="Normal 12 9 2" xfId="10151"/>
    <cellStyle name="Normal 12 9 2 2" xfId="10152"/>
    <cellStyle name="Normal 12 9 2 2 2" xfId="10153"/>
    <cellStyle name="Normal 12 9 2 2 3" xfId="10154"/>
    <cellStyle name="Normal 12 9 2 2 4" xfId="10155"/>
    <cellStyle name="Normal 12 9 2 3" xfId="10156"/>
    <cellStyle name="Normal 12 9 2 4" xfId="10157"/>
    <cellStyle name="Normal 12 9 2 5" xfId="10158"/>
    <cellStyle name="Normal 12 9 3" xfId="10159"/>
    <cellStyle name="Normal 12 9 3 2" xfId="10160"/>
    <cellStyle name="Normal 12 9 3 3" xfId="10161"/>
    <cellStyle name="Normal 12 9 3 4" xfId="10162"/>
    <cellStyle name="Normal 12 9 4" xfId="10163"/>
    <cellStyle name="Normal 12 9 5" xfId="10164"/>
    <cellStyle name="Normal 12 9 6" xfId="10165"/>
    <cellStyle name="Normal 120" xfId="10166"/>
    <cellStyle name="Normal 121" xfId="5"/>
    <cellStyle name="Normal 121 2" xfId="21410"/>
    <cellStyle name="Normal 122" xfId="20961"/>
    <cellStyle name="Normal 13" xfId="10167"/>
    <cellStyle name="Normal 13 10" xfId="10168"/>
    <cellStyle name="Normal 13 11" xfId="10169"/>
    <cellStyle name="Normal 13 11 2" xfId="10170"/>
    <cellStyle name="Normal 13 11 2 2" xfId="10171"/>
    <cellStyle name="Normal 13 11 2 2 2" xfId="10172"/>
    <cellStyle name="Normal 13 11 2 2 3" xfId="10173"/>
    <cellStyle name="Normal 13 11 2 2 4" xfId="10174"/>
    <cellStyle name="Normal 13 11 2 3" xfId="10175"/>
    <cellStyle name="Normal 13 11 2 4" xfId="10176"/>
    <cellStyle name="Normal 13 11 2 5" xfId="10177"/>
    <cellStyle name="Normal 13 11 3" xfId="10178"/>
    <cellStyle name="Normal 13 11 3 2" xfId="10179"/>
    <cellStyle name="Normal 13 11 3 3" xfId="10180"/>
    <cellStyle name="Normal 13 11 3 4" xfId="10181"/>
    <cellStyle name="Normal 13 11 4" xfId="10182"/>
    <cellStyle name="Normal 13 11 5" xfId="10183"/>
    <cellStyle name="Normal 13 11 6" xfId="10184"/>
    <cellStyle name="Normal 13 12" xfId="10185"/>
    <cellStyle name="Normal 13 12 2" xfId="10186"/>
    <cellStyle name="Normal 13 12 2 2" xfId="10187"/>
    <cellStyle name="Normal 13 12 2 2 2" xfId="10188"/>
    <cellStyle name="Normal 13 12 2 2 3" xfId="10189"/>
    <cellStyle name="Normal 13 12 2 2 4" xfId="10190"/>
    <cellStyle name="Normal 13 12 2 3" xfId="10191"/>
    <cellStyle name="Normal 13 12 2 4" xfId="10192"/>
    <cellStyle name="Normal 13 12 2 5" xfId="10193"/>
    <cellStyle name="Normal 13 12 3" xfId="10194"/>
    <cellStyle name="Normal 13 12 3 2" xfId="10195"/>
    <cellStyle name="Normal 13 12 3 3" xfId="10196"/>
    <cellStyle name="Normal 13 12 3 4" xfId="10197"/>
    <cellStyle name="Normal 13 12 4" xfId="10198"/>
    <cellStyle name="Normal 13 12 5" xfId="10199"/>
    <cellStyle name="Normal 13 12 6" xfId="10200"/>
    <cellStyle name="Normal 13 13" xfId="10201"/>
    <cellStyle name="Normal 13 13 2" xfId="10202"/>
    <cellStyle name="Normal 13 13 3" xfId="10203"/>
    <cellStyle name="Normal 13 13 4" xfId="10204"/>
    <cellStyle name="Normal 13 2" xfId="10205"/>
    <cellStyle name="Normal 13 2 2" xfId="10206"/>
    <cellStyle name="Normal 13 2 3" xfId="10207"/>
    <cellStyle name="Normal 13 2 3 2" xfId="10208"/>
    <cellStyle name="Normal 13 2 3 2 2" xfId="10209"/>
    <cellStyle name="Normal 13 2 3 2 2 2" xfId="10210"/>
    <cellStyle name="Normal 13 2 3 2 2 3" xfId="10211"/>
    <cellStyle name="Normal 13 2 3 2 2 4" xfId="10212"/>
    <cellStyle name="Normal 13 2 3 2 3" xfId="10213"/>
    <cellStyle name="Normal 13 2 3 2 4" xfId="10214"/>
    <cellStyle name="Normal 13 2 3 2 5" xfId="10215"/>
    <cellStyle name="Normal 13 2 3 3" xfId="10216"/>
    <cellStyle name="Normal 13 2 3 3 2" xfId="10217"/>
    <cellStyle name="Normal 13 2 3 3 3" xfId="10218"/>
    <cellStyle name="Normal 13 2 3 3 4" xfId="10219"/>
    <cellStyle name="Normal 13 2 3 4" xfId="10220"/>
    <cellStyle name="Normal 13 2 3 5" xfId="10221"/>
    <cellStyle name="Normal 13 2 3 6" xfId="10222"/>
    <cellStyle name="Normal 13 3" xfId="10223"/>
    <cellStyle name="Normal 13 3 2" xfId="10224"/>
    <cellStyle name="Normal 13 3 2 2" xfId="10225"/>
    <cellStyle name="Normal 13 4" xfId="10226"/>
    <cellStyle name="Normal 13 4 2" xfId="10227"/>
    <cellStyle name="Normal 13 5" xfId="10228"/>
    <cellStyle name="Normal 13 5 2" xfId="10229"/>
    <cellStyle name="Normal 13 6" xfId="10230"/>
    <cellStyle name="Normal 13 6 2" xfId="10231"/>
    <cellStyle name="Normal 13 7" xfId="10232"/>
    <cellStyle name="Normal 13 7 2" xfId="10233"/>
    <cellStyle name="Normal 13 8" xfId="10234"/>
    <cellStyle name="Normal 13 9" xfId="10235"/>
    <cellStyle name="Normal 14" xfId="10236"/>
    <cellStyle name="Normal 14 2" xfId="10237"/>
    <cellStyle name="Normal 14 2 2" xfId="10238"/>
    <cellStyle name="Normal 14 2 3" xfId="10239"/>
    <cellStyle name="Normal 14 2 3 2" xfId="10240"/>
    <cellStyle name="Normal 14 2 3 2 2" xfId="10241"/>
    <cellStyle name="Normal 14 2 3 2 2 2" xfId="10242"/>
    <cellStyle name="Normal 14 2 3 2 2 3" xfId="10243"/>
    <cellStyle name="Normal 14 2 3 2 2 4" xfId="10244"/>
    <cellStyle name="Normal 14 2 3 2 3" xfId="10245"/>
    <cellStyle name="Normal 14 2 3 2 4" xfId="10246"/>
    <cellStyle name="Normal 14 2 3 2 5" xfId="10247"/>
    <cellStyle name="Normal 14 2 3 3" xfId="10248"/>
    <cellStyle name="Normal 14 2 3 4" xfId="10249"/>
    <cellStyle name="Normal 14 2 3 4 2" xfId="10250"/>
    <cellStyle name="Normal 14 2 3 4 3" xfId="10251"/>
    <cellStyle name="Normal 14 2 3 4 4" xfId="10252"/>
    <cellStyle name="Normal 14 2 3 5" xfId="10253"/>
    <cellStyle name="Normal 14 2 3 6" xfId="10254"/>
    <cellStyle name="Normal 14 2 3 7" xfId="10255"/>
    <cellStyle name="Normal 14 2 4" xfId="10256"/>
    <cellStyle name="Normal 14 2 4 2" xfId="10257"/>
    <cellStyle name="Normal 14 2 4 3" xfId="10258"/>
    <cellStyle name="Normal 14 2 4 4" xfId="10259"/>
    <cellStyle name="Normal 14 3" xfId="10260"/>
    <cellStyle name="Normal 14 3 2" xfId="10261"/>
    <cellStyle name="Normal 14 3 2 2" xfId="10262"/>
    <cellStyle name="Normal 14 3 2 2 2" xfId="10263"/>
    <cellStyle name="Normal 14 3 2 2 2 2" xfId="10264"/>
    <cellStyle name="Normal 14 3 2 2 2 3" xfId="10265"/>
    <cellStyle name="Normal 14 3 2 2 2 4" xfId="10266"/>
    <cellStyle name="Normal 14 3 2 2 3" xfId="10267"/>
    <cellStyle name="Normal 14 3 2 2 4" xfId="10268"/>
    <cellStyle name="Normal 14 3 2 2 5" xfId="10269"/>
    <cellStyle name="Normal 14 3 2 3" xfId="10270"/>
    <cellStyle name="Normal 14 3 2 4" xfId="10271"/>
    <cellStyle name="Normal 14 3 2 4 2" xfId="10272"/>
    <cellStyle name="Normal 14 3 2 4 3" xfId="10273"/>
    <cellStyle name="Normal 14 3 2 4 4" xfId="10274"/>
    <cellStyle name="Normal 14 3 2 5" xfId="10275"/>
    <cellStyle name="Normal 14 3 2 6" xfId="10276"/>
    <cellStyle name="Normal 14 3 2 7" xfId="10277"/>
    <cellStyle name="Normal 14 4" xfId="10278"/>
    <cellStyle name="Normal 14 4 2" xfId="10279"/>
    <cellStyle name="Normal 14 4 2 2" xfId="10280"/>
    <cellStyle name="Normal 14 4 2 2 2" xfId="10281"/>
    <cellStyle name="Normal 14 4 2 2 3" xfId="10282"/>
    <cellStyle name="Normal 14 4 2 2 4" xfId="10283"/>
    <cellStyle name="Normal 14 4 2 3" xfId="10284"/>
    <cellStyle name="Normal 14 4 2 4" xfId="10285"/>
    <cellStyle name="Normal 14 4 2 5" xfId="10286"/>
    <cellStyle name="Normal 14 4 3" xfId="10287"/>
    <cellStyle name="Normal 14 4 4" xfId="10288"/>
    <cellStyle name="Normal 14 4 4 2" xfId="10289"/>
    <cellStyle name="Normal 14 4 4 3" xfId="10290"/>
    <cellStyle name="Normal 14 4 4 4" xfId="10291"/>
    <cellStyle name="Normal 14 4 5" xfId="10292"/>
    <cellStyle name="Normal 14 4 6" xfId="10293"/>
    <cellStyle name="Normal 14 4 7" xfId="10294"/>
    <cellStyle name="Normal 14 5" xfId="10295"/>
    <cellStyle name="Normal 14 5 2" xfId="10296"/>
    <cellStyle name="Normal 14 5 2 2" xfId="10297"/>
    <cellStyle name="Normal 14 5 2 2 2" xfId="10298"/>
    <cellStyle name="Normal 14 5 2 2 3" xfId="10299"/>
    <cellStyle name="Normal 14 5 2 2 4" xfId="10300"/>
    <cellStyle name="Normal 14 5 2 3" xfId="10301"/>
    <cellStyle name="Normal 14 5 2 4" xfId="10302"/>
    <cellStyle name="Normal 14 5 2 5" xfId="10303"/>
    <cellStyle name="Normal 14 5 3" xfId="10304"/>
    <cellStyle name="Normal 14 5 3 2" xfId="10305"/>
    <cellStyle name="Normal 14 5 3 3" xfId="10306"/>
    <cellStyle name="Normal 14 5 3 4" xfId="10307"/>
    <cellStyle name="Normal 14 5 4" xfId="10308"/>
    <cellStyle name="Normal 14 5 5" xfId="10309"/>
    <cellStyle name="Normal 14 5 6" xfId="10310"/>
    <cellStyle name="Normal 14 6" xfId="10311"/>
    <cellStyle name="Normal 14 6 2" xfId="10312"/>
    <cellStyle name="Normal 14 6 3" xfId="10313"/>
    <cellStyle name="Normal 14 6 4" xfId="10314"/>
    <cellStyle name="Normal 15" xfId="10315"/>
    <cellStyle name="Normal 15 10" xfId="10316"/>
    <cellStyle name="Normal 15 11" xfId="10317"/>
    <cellStyle name="Normal 15 11 2" xfId="10318"/>
    <cellStyle name="Normal 15 11 2 2" xfId="10319"/>
    <cellStyle name="Normal 15 11 2 2 2" xfId="10320"/>
    <cellStyle name="Normal 15 11 2 2 3" xfId="10321"/>
    <cellStyle name="Normal 15 11 2 2 4" xfId="10322"/>
    <cellStyle name="Normal 15 11 2 3" xfId="10323"/>
    <cellStyle name="Normal 15 11 2 4" xfId="10324"/>
    <cellStyle name="Normal 15 11 2 5" xfId="10325"/>
    <cellStyle name="Normal 15 11 3" xfId="10326"/>
    <cellStyle name="Normal 15 11 3 2" xfId="10327"/>
    <cellStyle name="Normal 15 11 3 3" xfId="10328"/>
    <cellStyle name="Normal 15 11 3 4" xfId="10329"/>
    <cellStyle name="Normal 15 11 4" xfId="10330"/>
    <cellStyle name="Normal 15 11 5" xfId="10331"/>
    <cellStyle name="Normal 15 11 6" xfId="10332"/>
    <cellStyle name="Normal 15 12" xfId="10333"/>
    <cellStyle name="Normal 15 12 2" xfId="10334"/>
    <cellStyle name="Normal 15 12 2 2" xfId="10335"/>
    <cellStyle name="Normal 15 12 2 2 2" xfId="10336"/>
    <cellStyle name="Normal 15 12 2 2 3" xfId="10337"/>
    <cellStyle name="Normal 15 12 2 2 4" xfId="10338"/>
    <cellStyle name="Normal 15 12 2 3" xfId="10339"/>
    <cellStyle name="Normal 15 12 2 4" xfId="10340"/>
    <cellStyle name="Normal 15 12 2 5" xfId="10341"/>
    <cellStyle name="Normal 15 12 3" xfId="10342"/>
    <cellStyle name="Normal 15 12 3 2" xfId="10343"/>
    <cellStyle name="Normal 15 12 3 3" xfId="10344"/>
    <cellStyle name="Normal 15 12 3 4" xfId="10345"/>
    <cellStyle name="Normal 15 12 4" xfId="10346"/>
    <cellStyle name="Normal 15 12 5" xfId="10347"/>
    <cellStyle name="Normal 15 12 6" xfId="10348"/>
    <cellStyle name="Normal 15 13" xfId="10349"/>
    <cellStyle name="Normal 15 13 2" xfId="10350"/>
    <cellStyle name="Normal 15 13 3" xfId="10351"/>
    <cellStyle name="Normal 15 13 4" xfId="10352"/>
    <cellStyle name="Normal 15 2" xfId="10353"/>
    <cellStyle name="Normal 15 2 2" xfId="10354"/>
    <cellStyle name="Normal 15 2 3" xfId="10355"/>
    <cellStyle name="Normal 15 2 3 2" xfId="10356"/>
    <cellStyle name="Normal 15 2 3 2 2" xfId="10357"/>
    <cellStyle name="Normal 15 2 3 2 2 2" xfId="10358"/>
    <cellStyle name="Normal 15 2 3 2 2 3" xfId="10359"/>
    <cellStyle name="Normal 15 2 3 2 2 4" xfId="10360"/>
    <cellStyle name="Normal 15 2 3 2 3" xfId="10361"/>
    <cellStyle name="Normal 15 2 3 2 4" xfId="10362"/>
    <cellStyle name="Normal 15 2 3 2 5" xfId="10363"/>
    <cellStyle name="Normal 15 2 3 3" xfId="10364"/>
    <cellStyle name="Normal 15 2 3 3 2" xfId="10365"/>
    <cellStyle name="Normal 15 2 3 3 3" xfId="10366"/>
    <cellStyle name="Normal 15 2 3 3 4" xfId="10367"/>
    <cellStyle name="Normal 15 2 3 4" xfId="10368"/>
    <cellStyle name="Normal 15 2 3 5" xfId="10369"/>
    <cellStyle name="Normal 15 2 3 6" xfId="10370"/>
    <cellStyle name="Normal 15 3" xfId="10371"/>
    <cellStyle name="Normal 15 3 2" xfId="10372"/>
    <cellStyle name="Normal 15 3 2 2" xfId="10373"/>
    <cellStyle name="Normal 15 4" xfId="10374"/>
    <cellStyle name="Normal 15 4 2" xfId="10375"/>
    <cellStyle name="Normal 15 5" xfId="10376"/>
    <cellStyle name="Normal 15 6" xfId="10377"/>
    <cellStyle name="Normal 15 7" xfId="10378"/>
    <cellStyle name="Normal 15 8" xfId="10379"/>
    <cellStyle name="Normal 15 9" xfId="10380"/>
    <cellStyle name="Normal 16" xfId="10381"/>
    <cellStyle name="Normal 16 10" xfId="10382"/>
    <cellStyle name="Normal 16 10 2" xfId="10383"/>
    <cellStyle name="Normal 16 10 2 2" xfId="10384"/>
    <cellStyle name="Normal 16 10 2 2 2" xfId="10385"/>
    <cellStyle name="Normal 16 10 2 2 2 2" xfId="10386"/>
    <cellStyle name="Normal 16 10 2 2 2 3" xfId="10387"/>
    <cellStyle name="Normal 16 10 2 2 2 4" xfId="10388"/>
    <cellStyle name="Normal 16 10 2 2 3" xfId="10389"/>
    <cellStyle name="Normal 16 10 2 2 4" xfId="10390"/>
    <cellStyle name="Normal 16 10 2 2 5" xfId="10391"/>
    <cellStyle name="Normal 16 10 2 3" xfId="10392"/>
    <cellStyle name="Normal 16 10 2 4" xfId="10393"/>
    <cellStyle name="Normal 16 10 2 4 2" xfId="10394"/>
    <cellStyle name="Normal 16 10 2 4 3" xfId="10395"/>
    <cellStyle name="Normal 16 10 2 4 4" xfId="10396"/>
    <cellStyle name="Normal 16 10 2 5" xfId="10397"/>
    <cellStyle name="Normal 16 10 2 6" xfId="10398"/>
    <cellStyle name="Normal 16 10 2 7" xfId="10399"/>
    <cellStyle name="Normal 16 11" xfId="10400"/>
    <cellStyle name="Normal 16 11 2" xfId="10401"/>
    <cellStyle name="Normal 16 11 2 2" xfId="10402"/>
    <cellStyle name="Normal 16 11 2 2 2" xfId="10403"/>
    <cellStyle name="Normal 16 11 2 2 2 2" xfId="10404"/>
    <cellStyle name="Normal 16 11 2 2 2 3" xfId="10405"/>
    <cellStyle name="Normal 16 11 2 2 2 4" xfId="10406"/>
    <cellStyle name="Normal 16 11 2 2 3" xfId="10407"/>
    <cellStyle name="Normal 16 11 2 2 4" xfId="10408"/>
    <cellStyle name="Normal 16 11 2 2 5" xfId="10409"/>
    <cellStyle name="Normal 16 11 2 3" xfId="10410"/>
    <cellStyle name="Normal 16 11 2 4" xfId="10411"/>
    <cellStyle name="Normal 16 11 2 4 2" xfId="10412"/>
    <cellStyle name="Normal 16 11 2 4 3" xfId="10413"/>
    <cellStyle name="Normal 16 11 2 4 4" xfId="10414"/>
    <cellStyle name="Normal 16 11 2 5" xfId="10415"/>
    <cellStyle name="Normal 16 11 2 6" xfId="10416"/>
    <cellStyle name="Normal 16 11 2 7" xfId="10417"/>
    <cellStyle name="Normal 16 12" xfId="10418"/>
    <cellStyle name="Normal 16 12 2" xfId="10419"/>
    <cellStyle name="Normal 16 13" xfId="10420"/>
    <cellStyle name="Normal 16 13 2" xfId="10421"/>
    <cellStyle name="Normal 16 14" xfId="10422"/>
    <cellStyle name="Normal 16 14 2" xfId="10423"/>
    <cellStyle name="Normal 16 15" xfId="10424"/>
    <cellStyle name="Normal 16 15 2" xfId="10425"/>
    <cellStyle name="Normal 16 16" xfId="10426"/>
    <cellStyle name="Normal 16 16 2" xfId="10427"/>
    <cellStyle name="Normal 16 17" xfId="10428"/>
    <cellStyle name="Normal 16 17 2" xfId="10429"/>
    <cellStyle name="Normal 16 18" xfId="10430"/>
    <cellStyle name="Normal 16 18 2" xfId="10431"/>
    <cellStyle name="Normal 16 19" xfId="10432"/>
    <cellStyle name="Normal 16 19 2" xfId="10433"/>
    <cellStyle name="Normal 16 2" xfId="10434"/>
    <cellStyle name="Normal 16 2 2" xfId="10435"/>
    <cellStyle name="Normal 16 2 3" xfId="10436"/>
    <cellStyle name="Normal 16 2 3 2" xfId="10437"/>
    <cellStyle name="Normal 16 2 3 2 2" xfId="10438"/>
    <cellStyle name="Normal 16 2 3 2 2 2" xfId="10439"/>
    <cellStyle name="Normal 16 2 3 2 2 3" xfId="10440"/>
    <cellStyle name="Normal 16 2 3 2 2 4" xfId="10441"/>
    <cellStyle name="Normal 16 2 3 2 3" xfId="10442"/>
    <cellStyle name="Normal 16 2 3 2 4" xfId="10443"/>
    <cellStyle name="Normal 16 2 3 2 5" xfId="10444"/>
    <cellStyle name="Normal 16 2 3 3" xfId="10445"/>
    <cellStyle name="Normal 16 2 3 3 2" xfId="10446"/>
    <cellStyle name="Normal 16 2 3 3 3" xfId="10447"/>
    <cellStyle name="Normal 16 2 3 3 4" xfId="10448"/>
    <cellStyle name="Normal 16 2 3 4" xfId="10449"/>
    <cellStyle name="Normal 16 2 3 5" xfId="10450"/>
    <cellStyle name="Normal 16 2 3 6" xfId="10451"/>
    <cellStyle name="Normal 16 2 4" xfId="10452"/>
    <cellStyle name="Normal 16 2 4 2" xfId="10453"/>
    <cellStyle name="Normal 16 2 4 3" xfId="10454"/>
    <cellStyle name="Normal 16 2 4 4" xfId="10455"/>
    <cellStyle name="Normal 16 20" xfId="10456"/>
    <cellStyle name="Normal 16 20 2" xfId="10457"/>
    <cellStyle name="Normal 16 20 2 2" xfId="10458"/>
    <cellStyle name="Normal 16 20 2 2 2" xfId="10459"/>
    <cellStyle name="Normal 16 20 2 2 3" xfId="10460"/>
    <cellStyle name="Normal 16 20 2 2 4" xfId="10461"/>
    <cellStyle name="Normal 16 20 2 3" xfId="10462"/>
    <cellStyle name="Normal 16 20 2 4" xfId="10463"/>
    <cellStyle name="Normal 16 20 2 5" xfId="10464"/>
    <cellStyle name="Normal 16 20 3" xfId="10465"/>
    <cellStyle name="Normal 16 20 3 2" xfId="10466"/>
    <cellStyle name="Normal 16 20 3 3" xfId="10467"/>
    <cellStyle name="Normal 16 20 3 4" xfId="10468"/>
    <cellStyle name="Normal 16 20 4" xfId="10469"/>
    <cellStyle name="Normal 16 20 5" xfId="10470"/>
    <cellStyle name="Normal 16 20 6" xfId="10471"/>
    <cellStyle name="Normal 16 21" xfId="10472"/>
    <cellStyle name="Normal 16 21 2" xfId="10473"/>
    <cellStyle name="Normal 16 21 3" xfId="10474"/>
    <cellStyle name="Normal 16 21 4" xfId="10475"/>
    <cellStyle name="Normal 16 3" xfId="10476"/>
    <cellStyle name="Normal 16 3 2" xfId="10477"/>
    <cellStyle name="Normal 16 3 2 2" xfId="10478"/>
    <cellStyle name="Normal 16 3 2 2 2" xfId="10479"/>
    <cellStyle name="Normal 16 3 2 2 2 2" xfId="10480"/>
    <cellStyle name="Normal 16 3 2 2 2 3" xfId="10481"/>
    <cellStyle name="Normal 16 3 2 2 2 4" xfId="10482"/>
    <cellStyle name="Normal 16 3 2 2 3" xfId="10483"/>
    <cellStyle name="Normal 16 3 2 2 4" xfId="10484"/>
    <cellStyle name="Normal 16 3 2 2 5" xfId="10485"/>
    <cellStyle name="Normal 16 3 2 3" xfId="10486"/>
    <cellStyle name="Normal 16 3 2 4" xfId="10487"/>
    <cellStyle name="Normal 16 3 2 4 2" xfId="10488"/>
    <cellStyle name="Normal 16 3 2 4 3" xfId="10489"/>
    <cellStyle name="Normal 16 3 2 4 4" xfId="10490"/>
    <cellStyle name="Normal 16 3 2 5" xfId="10491"/>
    <cellStyle name="Normal 16 3 2 6" xfId="10492"/>
    <cellStyle name="Normal 16 3 2 7" xfId="10493"/>
    <cellStyle name="Normal 16 4" xfId="10494"/>
    <cellStyle name="Normal 16 4 2" xfId="10495"/>
    <cellStyle name="Normal 16 4 2 2" xfId="10496"/>
    <cellStyle name="Normal 16 4 2 2 2" xfId="10497"/>
    <cellStyle name="Normal 16 4 2 2 2 2" xfId="10498"/>
    <cellStyle name="Normal 16 4 2 2 2 3" xfId="10499"/>
    <cellStyle name="Normal 16 4 2 2 2 4" xfId="10500"/>
    <cellStyle name="Normal 16 4 2 2 3" xfId="10501"/>
    <cellStyle name="Normal 16 4 2 2 4" xfId="10502"/>
    <cellStyle name="Normal 16 4 2 2 5" xfId="10503"/>
    <cellStyle name="Normal 16 4 2 3" xfId="10504"/>
    <cellStyle name="Normal 16 4 2 4" xfId="10505"/>
    <cellStyle name="Normal 16 4 2 4 2" xfId="10506"/>
    <cellStyle name="Normal 16 4 2 4 3" xfId="10507"/>
    <cellStyle name="Normal 16 4 2 4 4" xfId="10508"/>
    <cellStyle name="Normal 16 4 2 5" xfId="10509"/>
    <cellStyle name="Normal 16 4 2 6" xfId="10510"/>
    <cellStyle name="Normal 16 4 2 7" xfId="10511"/>
    <cellStyle name="Normal 16 5" xfId="10512"/>
    <cellStyle name="Normal 16 5 2" xfId="10513"/>
    <cellStyle name="Normal 16 5 2 2" xfId="10514"/>
    <cellStyle name="Normal 16 5 2 2 2" xfId="10515"/>
    <cellStyle name="Normal 16 5 2 2 2 2" xfId="10516"/>
    <cellStyle name="Normal 16 5 2 2 2 3" xfId="10517"/>
    <cellStyle name="Normal 16 5 2 2 2 4" xfId="10518"/>
    <cellStyle name="Normal 16 5 2 2 3" xfId="10519"/>
    <cellStyle name="Normal 16 5 2 2 4" xfId="10520"/>
    <cellStyle name="Normal 16 5 2 2 5" xfId="10521"/>
    <cellStyle name="Normal 16 5 2 3" xfId="10522"/>
    <cellStyle name="Normal 16 5 2 4" xfId="10523"/>
    <cellStyle name="Normal 16 5 2 4 2" xfId="10524"/>
    <cellStyle name="Normal 16 5 2 4 3" xfId="10525"/>
    <cellStyle name="Normal 16 5 2 4 4" xfId="10526"/>
    <cellStyle name="Normal 16 5 2 5" xfId="10527"/>
    <cellStyle name="Normal 16 5 2 6" xfId="10528"/>
    <cellStyle name="Normal 16 5 2 7" xfId="10529"/>
    <cellStyle name="Normal 16 6" xfId="10530"/>
    <cellStyle name="Normal 16 6 2" xfId="10531"/>
    <cellStyle name="Normal 16 6 2 2" xfId="10532"/>
    <cellStyle name="Normal 16 6 2 2 2" xfId="10533"/>
    <cellStyle name="Normal 16 6 2 2 2 2" xfId="10534"/>
    <cellStyle name="Normal 16 6 2 2 2 3" xfId="10535"/>
    <cellStyle name="Normal 16 6 2 2 2 4" xfId="10536"/>
    <cellStyle name="Normal 16 6 2 2 3" xfId="10537"/>
    <cellStyle name="Normal 16 6 2 2 4" xfId="10538"/>
    <cellStyle name="Normal 16 6 2 2 5" xfId="10539"/>
    <cellStyle name="Normal 16 6 2 3" xfId="10540"/>
    <cellStyle name="Normal 16 6 2 4" xfId="10541"/>
    <cellStyle name="Normal 16 6 2 4 2" xfId="10542"/>
    <cellStyle name="Normal 16 6 2 4 3" xfId="10543"/>
    <cellStyle name="Normal 16 6 2 4 4" xfId="10544"/>
    <cellStyle name="Normal 16 6 2 5" xfId="10545"/>
    <cellStyle name="Normal 16 6 2 6" xfId="10546"/>
    <cellStyle name="Normal 16 6 2 7" xfId="10547"/>
    <cellStyle name="Normal 16 7" xfId="10548"/>
    <cellStyle name="Normal 16 7 2" xfId="10549"/>
    <cellStyle name="Normal 16 7 2 2" xfId="10550"/>
    <cellStyle name="Normal 16 7 2 2 2" xfId="10551"/>
    <cellStyle name="Normal 16 7 2 2 2 2" xfId="10552"/>
    <cellStyle name="Normal 16 7 2 2 2 3" xfId="10553"/>
    <cellStyle name="Normal 16 7 2 2 2 4" xfId="10554"/>
    <cellStyle name="Normal 16 7 2 2 3" xfId="10555"/>
    <cellStyle name="Normal 16 7 2 2 4" xfId="10556"/>
    <cellStyle name="Normal 16 7 2 2 5" xfId="10557"/>
    <cellStyle name="Normal 16 7 2 3" xfId="10558"/>
    <cellStyle name="Normal 16 7 2 4" xfId="10559"/>
    <cellStyle name="Normal 16 7 2 4 2" xfId="10560"/>
    <cellStyle name="Normal 16 7 2 4 3" xfId="10561"/>
    <cellStyle name="Normal 16 7 2 4 4" xfId="10562"/>
    <cellStyle name="Normal 16 7 2 5" xfId="10563"/>
    <cellStyle name="Normal 16 7 2 6" xfId="10564"/>
    <cellStyle name="Normal 16 7 2 7" xfId="10565"/>
    <cellStyle name="Normal 16 8" xfId="10566"/>
    <cellStyle name="Normal 16 8 2" xfId="10567"/>
    <cellStyle name="Normal 16 8 2 2" xfId="10568"/>
    <cellStyle name="Normal 16 8 2 2 2" xfId="10569"/>
    <cellStyle name="Normal 16 8 2 2 2 2" xfId="10570"/>
    <cellStyle name="Normal 16 8 2 2 2 3" xfId="10571"/>
    <cellStyle name="Normal 16 8 2 2 2 4" xfId="10572"/>
    <cellStyle name="Normal 16 8 2 2 3" xfId="10573"/>
    <cellStyle name="Normal 16 8 2 2 4" xfId="10574"/>
    <cellStyle name="Normal 16 8 2 2 5" xfId="10575"/>
    <cellStyle name="Normal 16 8 2 3" xfId="10576"/>
    <cellStyle name="Normal 16 8 2 4" xfId="10577"/>
    <cellStyle name="Normal 16 8 2 4 2" xfId="10578"/>
    <cellStyle name="Normal 16 8 2 4 3" xfId="10579"/>
    <cellStyle name="Normal 16 8 2 4 4" xfId="10580"/>
    <cellStyle name="Normal 16 8 2 5" xfId="10581"/>
    <cellStyle name="Normal 16 8 2 6" xfId="10582"/>
    <cellStyle name="Normal 16 8 2 7" xfId="10583"/>
    <cellStyle name="Normal 16 9" xfId="10584"/>
    <cellStyle name="Normal 16 9 2" xfId="10585"/>
    <cellStyle name="Normal 16 9 2 2" xfId="10586"/>
    <cellStyle name="Normal 16 9 2 2 2" xfId="10587"/>
    <cellStyle name="Normal 16 9 2 2 2 2" xfId="10588"/>
    <cellStyle name="Normal 16 9 2 2 2 3" xfId="10589"/>
    <cellStyle name="Normal 16 9 2 2 2 4" xfId="10590"/>
    <cellStyle name="Normal 16 9 2 2 3" xfId="10591"/>
    <cellStyle name="Normal 16 9 2 2 4" xfId="10592"/>
    <cellStyle name="Normal 16 9 2 2 5" xfId="10593"/>
    <cellStyle name="Normal 16 9 2 3" xfId="10594"/>
    <cellStyle name="Normal 16 9 2 4" xfId="10595"/>
    <cellStyle name="Normal 16 9 2 4 2" xfId="10596"/>
    <cellStyle name="Normal 16 9 2 4 3" xfId="10597"/>
    <cellStyle name="Normal 16 9 2 4 4" xfId="10598"/>
    <cellStyle name="Normal 16 9 2 5" xfId="10599"/>
    <cellStyle name="Normal 16 9 2 6" xfId="10600"/>
    <cellStyle name="Normal 16 9 2 7" xfId="10601"/>
    <cellStyle name="Normal 17" xfId="10602"/>
    <cellStyle name="Normal 17 10" xfId="10603"/>
    <cellStyle name="Normal 17 10 2" xfId="10604"/>
    <cellStyle name="Normal 17 11" xfId="10605"/>
    <cellStyle name="Normal 17 11 2" xfId="10606"/>
    <cellStyle name="Normal 17 11 2 2" xfId="10607"/>
    <cellStyle name="Normal 17 11 2 2 2" xfId="10608"/>
    <cellStyle name="Normal 17 11 2 2 2 2" xfId="10609"/>
    <cellStyle name="Normal 17 11 2 2 2 3" xfId="10610"/>
    <cellStyle name="Normal 17 11 2 2 2 4" xfId="10611"/>
    <cellStyle name="Normal 17 11 2 2 3" xfId="10612"/>
    <cellStyle name="Normal 17 11 2 2 4" xfId="10613"/>
    <cellStyle name="Normal 17 11 2 2 5" xfId="10614"/>
    <cellStyle name="Normal 17 11 2 3" xfId="10615"/>
    <cellStyle name="Normal 17 11 2 4" xfId="10616"/>
    <cellStyle name="Normal 17 11 2 4 2" xfId="10617"/>
    <cellStyle name="Normal 17 11 2 4 3" xfId="10618"/>
    <cellStyle name="Normal 17 11 2 4 4" xfId="10619"/>
    <cellStyle name="Normal 17 11 2 5" xfId="10620"/>
    <cellStyle name="Normal 17 11 2 6" xfId="10621"/>
    <cellStyle name="Normal 17 11 2 7" xfId="10622"/>
    <cellStyle name="Normal 17 12" xfId="10623"/>
    <cellStyle name="Normal 17 12 2" xfId="10624"/>
    <cellStyle name="Normal 17 13" xfId="10625"/>
    <cellStyle name="Normal 17 14" xfId="10626"/>
    <cellStyle name="Normal 17 14 2" xfId="10627"/>
    <cellStyle name="Normal 17 14 2 2" xfId="10628"/>
    <cellStyle name="Normal 17 14 2 2 2" xfId="10629"/>
    <cellStyle name="Normal 17 14 2 2 3" xfId="10630"/>
    <cellStyle name="Normal 17 14 2 2 4" xfId="10631"/>
    <cellStyle name="Normal 17 14 2 3" xfId="10632"/>
    <cellStyle name="Normal 17 14 2 4" xfId="10633"/>
    <cellStyle name="Normal 17 14 2 5" xfId="10634"/>
    <cellStyle name="Normal 17 14 3" xfId="10635"/>
    <cellStyle name="Normal 17 14 3 2" xfId="10636"/>
    <cellStyle name="Normal 17 14 3 3" xfId="10637"/>
    <cellStyle name="Normal 17 14 3 4" xfId="10638"/>
    <cellStyle name="Normal 17 14 4" xfId="10639"/>
    <cellStyle name="Normal 17 14 5" xfId="10640"/>
    <cellStyle name="Normal 17 14 6" xfId="10641"/>
    <cellStyle name="Normal 17 15" xfId="10642"/>
    <cellStyle name="Normal 17 15 2" xfId="10643"/>
    <cellStyle name="Normal 17 15 3" xfId="10644"/>
    <cellStyle name="Normal 17 15 4" xfId="10645"/>
    <cellStyle name="Normal 17 2" xfId="10646"/>
    <cellStyle name="Normal 17 2 2" xfId="10647"/>
    <cellStyle name="Normal 17 2 3" xfId="10648"/>
    <cellStyle name="Normal 17 2 3 2" xfId="10649"/>
    <cellStyle name="Normal 17 2 3 2 2" xfId="10650"/>
    <cellStyle name="Normal 17 2 3 2 2 2" xfId="10651"/>
    <cellStyle name="Normal 17 2 3 2 2 3" xfId="10652"/>
    <cellStyle name="Normal 17 2 3 2 2 4" xfId="10653"/>
    <cellStyle name="Normal 17 2 3 2 3" xfId="10654"/>
    <cellStyle name="Normal 17 2 3 2 4" xfId="10655"/>
    <cellStyle name="Normal 17 2 3 2 5" xfId="10656"/>
    <cellStyle name="Normal 17 2 3 3" xfId="10657"/>
    <cellStyle name="Normal 17 2 3 3 2" xfId="10658"/>
    <cellStyle name="Normal 17 2 3 3 3" xfId="10659"/>
    <cellStyle name="Normal 17 2 3 3 4" xfId="10660"/>
    <cellStyle name="Normal 17 2 3 4" xfId="10661"/>
    <cellStyle name="Normal 17 2 3 5" xfId="10662"/>
    <cellStyle name="Normal 17 2 3 6" xfId="10663"/>
    <cellStyle name="Normal 17 3" xfId="10664"/>
    <cellStyle name="Normal 17 3 2" xfId="10665"/>
    <cellStyle name="Normal 17 3 2 2" xfId="10666"/>
    <cellStyle name="Normal 17 3 2 2 2" xfId="10667"/>
    <cellStyle name="Normal 17 3 2 2 2 2" xfId="10668"/>
    <cellStyle name="Normal 17 3 2 2 2 3" xfId="10669"/>
    <cellStyle name="Normal 17 3 2 2 2 4" xfId="10670"/>
    <cellStyle name="Normal 17 3 2 2 3" xfId="10671"/>
    <cellStyle name="Normal 17 3 2 2 4" xfId="10672"/>
    <cellStyle name="Normal 17 3 2 2 5" xfId="10673"/>
    <cellStyle name="Normal 17 3 2 3" xfId="10674"/>
    <cellStyle name="Normal 17 3 2 4" xfId="10675"/>
    <cellStyle name="Normal 17 3 2 4 2" xfId="10676"/>
    <cellStyle name="Normal 17 3 2 4 3" xfId="10677"/>
    <cellStyle name="Normal 17 3 2 4 4" xfId="10678"/>
    <cellStyle name="Normal 17 3 2 5" xfId="10679"/>
    <cellStyle name="Normal 17 3 2 6" xfId="10680"/>
    <cellStyle name="Normal 17 3 2 7" xfId="10681"/>
    <cellStyle name="Normal 17 4" xfId="10682"/>
    <cellStyle name="Normal 17 4 2" xfId="10683"/>
    <cellStyle name="Normal 17 4 2 2" xfId="10684"/>
    <cellStyle name="Normal 17 4 2 2 2" xfId="10685"/>
    <cellStyle name="Normal 17 4 2 2 2 2" xfId="10686"/>
    <cellStyle name="Normal 17 4 2 2 2 3" xfId="10687"/>
    <cellStyle name="Normal 17 4 2 2 2 4" xfId="10688"/>
    <cellStyle name="Normal 17 4 2 2 3" xfId="10689"/>
    <cellStyle name="Normal 17 4 2 2 4" xfId="10690"/>
    <cellStyle name="Normal 17 4 2 2 5" xfId="10691"/>
    <cellStyle name="Normal 17 4 2 3" xfId="10692"/>
    <cellStyle name="Normal 17 4 2 4" xfId="10693"/>
    <cellStyle name="Normal 17 4 2 4 2" xfId="10694"/>
    <cellStyle name="Normal 17 4 2 4 3" xfId="10695"/>
    <cellStyle name="Normal 17 4 2 4 4" xfId="10696"/>
    <cellStyle name="Normal 17 4 2 5" xfId="10697"/>
    <cellStyle name="Normal 17 4 2 6" xfId="10698"/>
    <cellStyle name="Normal 17 4 2 7" xfId="10699"/>
    <cellStyle name="Normal 17 5" xfId="10700"/>
    <cellStyle name="Normal 17 5 2" xfId="10701"/>
    <cellStyle name="Normal 17 5 2 2" xfId="10702"/>
    <cellStyle name="Normal 17 5 2 2 2" xfId="10703"/>
    <cellStyle name="Normal 17 5 2 2 2 2" xfId="10704"/>
    <cellStyle name="Normal 17 5 2 2 2 3" xfId="10705"/>
    <cellStyle name="Normal 17 5 2 2 2 4" xfId="10706"/>
    <cellStyle name="Normal 17 5 2 2 3" xfId="10707"/>
    <cellStyle name="Normal 17 5 2 2 4" xfId="10708"/>
    <cellStyle name="Normal 17 5 2 2 5" xfId="10709"/>
    <cellStyle name="Normal 17 5 2 3" xfId="10710"/>
    <cellStyle name="Normal 17 5 2 4" xfId="10711"/>
    <cellStyle name="Normal 17 5 2 4 2" xfId="10712"/>
    <cellStyle name="Normal 17 5 2 4 3" xfId="10713"/>
    <cellStyle name="Normal 17 5 2 4 4" xfId="10714"/>
    <cellStyle name="Normal 17 5 2 5" xfId="10715"/>
    <cellStyle name="Normal 17 5 2 6" xfId="10716"/>
    <cellStyle name="Normal 17 5 2 7" xfId="10717"/>
    <cellStyle name="Normal 17 6" xfId="10718"/>
    <cellStyle name="Normal 17 6 2" xfId="10719"/>
    <cellStyle name="Normal 17 7" xfId="10720"/>
    <cellStyle name="Normal 17 7 2" xfId="10721"/>
    <cellStyle name="Normal 17 8" xfId="10722"/>
    <cellStyle name="Normal 17 8 2" xfId="10723"/>
    <cellStyle name="Normal 17 9" xfId="10724"/>
    <cellStyle name="Normal 17 9 2" xfId="10725"/>
    <cellStyle name="Normal 18" xfId="10726"/>
    <cellStyle name="Normal 18 10" xfId="10727"/>
    <cellStyle name="Normal 18 2" xfId="10728"/>
    <cellStyle name="Normal 18 2 2" xfId="10729"/>
    <cellStyle name="Normal 18 2 2 2" xfId="10730"/>
    <cellStyle name="Normal 18 2 2 2 2" xfId="10731"/>
    <cellStyle name="Normal 18 2 2 2 3" xfId="10732"/>
    <cellStyle name="Normal 18 2 2 2 4" xfId="10733"/>
    <cellStyle name="Normal 18 2 2 3" xfId="10734"/>
    <cellStyle name="Normal 18 2 2 4" xfId="10735"/>
    <cellStyle name="Normal 18 2 2 5" xfId="10736"/>
    <cellStyle name="Normal 18 2 3" xfId="10737"/>
    <cellStyle name="Normal 18 2 4" xfId="10738"/>
    <cellStyle name="Normal 18 2 4 2" xfId="10739"/>
    <cellStyle name="Normal 18 2 4 3" xfId="10740"/>
    <cellStyle name="Normal 18 2 4 4" xfId="10741"/>
    <cellStyle name="Normal 18 2 5" xfId="10742"/>
    <cellStyle name="Normal 18 2 6" xfId="10743"/>
    <cellStyle name="Normal 18 2 7" xfId="10744"/>
    <cellStyle name="Normal 18 3" xfId="10745"/>
    <cellStyle name="Normal 18 3 2" xfId="10746"/>
    <cellStyle name="Normal 18 3 2 2" xfId="10747"/>
    <cellStyle name="Normal 18 3 2 2 2" xfId="10748"/>
    <cellStyle name="Normal 18 3 2 2 3" xfId="10749"/>
    <cellStyle name="Normal 18 3 2 2 4" xfId="10750"/>
    <cellStyle name="Normal 18 3 2 3" xfId="10751"/>
    <cellStyle name="Normal 18 3 2 4" xfId="10752"/>
    <cellStyle name="Normal 18 3 2 5" xfId="10753"/>
    <cellStyle name="Normal 18 3 3" xfId="10754"/>
    <cellStyle name="Normal 18 3 4" xfId="10755"/>
    <cellStyle name="Normal 18 3 4 2" xfId="10756"/>
    <cellStyle name="Normal 18 3 4 3" xfId="10757"/>
    <cellStyle name="Normal 18 3 4 4" xfId="10758"/>
    <cellStyle name="Normal 18 3 5" xfId="10759"/>
    <cellStyle name="Normal 18 3 6" xfId="10760"/>
    <cellStyle name="Normal 18 3 7" xfId="10761"/>
    <cellStyle name="Normal 18 4" xfId="10762"/>
    <cellStyle name="Normal 18 4 2" xfId="10763"/>
    <cellStyle name="Normal 18 4 2 2" xfId="10764"/>
    <cellStyle name="Normal 18 4 2 2 2" xfId="10765"/>
    <cellStyle name="Normal 18 4 2 2 3" xfId="10766"/>
    <cellStyle name="Normal 18 4 2 2 4" xfId="10767"/>
    <cellStyle name="Normal 18 4 2 3" xfId="10768"/>
    <cellStyle name="Normal 18 4 2 4" xfId="10769"/>
    <cellStyle name="Normal 18 4 2 5" xfId="10770"/>
    <cellStyle name="Normal 18 4 3" xfId="10771"/>
    <cellStyle name="Normal 18 4 4" xfId="10772"/>
    <cellStyle name="Normal 18 4 4 2" xfId="10773"/>
    <cellStyle name="Normal 18 4 4 3" xfId="10774"/>
    <cellStyle name="Normal 18 4 4 4" xfId="10775"/>
    <cellStyle name="Normal 18 4 5" xfId="10776"/>
    <cellStyle name="Normal 18 4 6" xfId="10777"/>
    <cellStyle name="Normal 18 4 7" xfId="10778"/>
    <cellStyle name="Normal 18 5" xfId="10779"/>
    <cellStyle name="Normal 18 6" xfId="10780"/>
    <cellStyle name="Normal 18 7" xfId="10781"/>
    <cellStyle name="Normal 18 8" xfId="10782"/>
    <cellStyle name="Normal 18 8 2" xfId="10783"/>
    <cellStyle name="Normal 18 8 3" xfId="10784"/>
    <cellStyle name="Normal 18 8 4" xfId="10785"/>
    <cellStyle name="Normal 19" xfId="10786"/>
    <cellStyle name="Normal 19 10" xfId="10787"/>
    <cellStyle name="Normal 19 10 2" xfId="10788"/>
    <cellStyle name="Normal 19 11" xfId="10789"/>
    <cellStyle name="Normal 19 11 2" xfId="10790"/>
    <cellStyle name="Normal 19 12" xfId="10791"/>
    <cellStyle name="Normal 19 12 2" xfId="10792"/>
    <cellStyle name="Normal 19 13" xfId="10793"/>
    <cellStyle name="Normal 19 14" xfId="10794"/>
    <cellStyle name="Normal 19 14 2" xfId="10795"/>
    <cellStyle name="Normal 19 14 2 2" xfId="10796"/>
    <cellStyle name="Normal 19 14 2 2 2" xfId="10797"/>
    <cellStyle name="Normal 19 14 2 2 3" xfId="10798"/>
    <cellStyle name="Normal 19 14 2 2 4" xfId="10799"/>
    <cellStyle name="Normal 19 14 2 3" xfId="10800"/>
    <cellStyle name="Normal 19 14 2 4" xfId="10801"/>
    <cellStyle name="Normal 19 14 2 5" xfId="10802"/>
    <cellStyle name="Normal 19 14 3" xfId="10803"/>
    <cellStyle name="Normal 19 14 3 2" xfId="10804"/>
    <cellStyle name="Normal 19 14 3 3" xfId="10805"/>
    <cellStyle name="Normal 19 14 3 4" xfId="10806"/>
    <cellStyle name="Normal 19 14 4" xfId="10807"/>
    <cellStyle name="Normal 19 14 5" xfId="10808"/>
    <cellStyle name="Normal 19 14 6" xfId="10809"/>
    <cellStyle name="Normal 19 15" xfId="10810"/>
    <cellStyle name="Normal 19 15 2" xfId="10811"/>
    <cellStyle name="Normal 19 15 3" xfId="10812"/>
    <cellStyle name="Normal 19 15 4" xfId="10813"/>
    <cellStyle name="Normal 19 2" xfId="10814"/>
    <cellStyle name="Normal 19 2 2" xfId="10815"/>
    <cellStyle name="Normal 19 2 3" xfId="10816"/>
    <cellStyle name="Normal 19 2 3 2" xfId="10817"/>
    <cellStyle name="Normal 19 2 3 2 2" xfId="10818"/>
    <cellStyle name="Normal 19 2 3 2 2 2" xfId="10819"/>
    <cellStyle name="Normal 19 2 3 2 2 3" xfId="10820"/>
    <cellStyle name="Normal 19 2 3 2 2 4" xfId="10821"/>
    <cellStyle name="Normal 19 2 3 2 3" xfId="10822"/>
    <cellStyle name="Normal 19 2 3 2 4" xfId="10823"/>
    <cellStyle name="Normal 19 2 3 2 5" xfId="10824"/>
    <cellStyle name="Normal 19 2 3 3" xfId="10825"/>
    <cellStyle name="Normal 19 2 3 3 2" xfId="10826"/>
    <cellStyle name="Normal 19 2 3 3 3" xfId="10827"/>
    <cellStyle name="Normal 19 2 3 3 4" xfId="10828"/>
    <cellStyle name="Normal 19 2 3 4" xfId="10829"/>
    <cellStyle name="Normal 19 2 3 5" xfId="10830"/>
    <cellStyle name="Normal 19 2 3 6" xfId="10831"/>
    <cellStyle name="Normal 19 3" xfId="10832"/>
    <cellStyle name="Normal 19 3 2" xfId="10833"/>
    <cellStyle name="Normal 19 4" xfId="10834"/>
    <cellStyle name="Normal 19 4 2" xfId="10835"/>
    <cellStyle name="Normal 19 5" xfId="10836"/>
    <cellStyle name="Normal 19 5 2" xfId="10837"/>
    <cellStyle name="Normal 19 6" xfId="10838"/>
    <cellStyle name="Normal 19 6 2" xfId="10839"/>
    <cellStyle name="Normal 19 7" xfId="10840"/>
    <cellStyle name="Normal 19 7 2" xfId="10841"/>
    <cellStyle name="Normal 19 7 2 2" xfId="10842"/>
    <cellStyle name="Normal 19 7 2 2 2" xfId="10843"/>
    <cellStyle name="Normal 19 7 2 2 2 2" xfId="10844"/>
    <cellStyle name="Normal 19 7 2 2 2 3" xfId="10845"/>
    <cellStyle name="Normal 19 7 2 2 2 4" xfId="10846"/>
    <cellStyle name="Normal 19 7 2 2 3" xfId="10847"/>
    <cellStyle name="Normal 19 7 2 2 4" xfId="10848"/>
    <cellStyle name="Normal 19 7 2 2 5" xfId="10849"/>
    <cellStyle name="Normal 19 7 2 3" xfId="10850"/>
    <cellStyle name="Normal 19 7 2 4" xfId="10851"/>
    <cellStyle name="Normal 19 7 2 4 2" xfId="10852"/>
    <cellStyle name="Normal 19 7 2 4 3" xfId="10853"/>
    <cellStyle name="Normal 19 7 2 4 4" xfId="10854"/>
    <cellStyle name="Normal 19 7 2 5" xfId="10855"/>
    <cellStyle name="Normal 19 7 2 6" xfId="10856"/>
    <cellStyle name="Normal 19 7 2 7" xfId="10857"/>
    <cellStyle name="Normal 19 8" xfId="10858"/>
    <cellStyle name="Normal 19 8 2" xfId="10859"/>
    <cellStyle name="Normal 19 9" xfId="10860"/>
    <cellStyle name="Normal 19 9 2" xfId="10861"/>
    <cellStyle name="Normal 2" xfId="12"/>
    <cellStyle name="Normal 2 10" xfId="10862"/>
    <cellStyle name="Normal 2 10 10" xfId="10863"/>
    <cellStyle name="Normal 2 10 2" xfId="10864"/>
    <cellStyle name="Normal 2 10 2 2" xfId="6"/>
    <cellStyle name="Normal 2 10 2 3" xfId="10865"/>
    <cellStyle name="Normal 2 10 3" xfId="10866"/>
    <cellStyle name="Normal 2 10 3 2" xfId="10867"/>
    <cellStyle name="Normal 2 10 3 2 2" xfId="10868"/>
    <cellStyle name="Normal 2 10 3 2 2 2" xfId="10869"/>
    <cellStyle name="Normal 2 10 3 2 2 3" xfId="10870"/>
    <cellStyle name="Normal 2 10 3 2 2 4" xfId="10871"/>
    <cellStyle name="Normal 2 10 3 2 3" xfId="10872"/>
    <cellStyle name="Normal 2 10 3 2 4" xfId="10873"/>
    <cellStyle name="Normal 2 10 3 2 5" xfId="10874"/>
    <cellStyle name="Normal 2 10 3 3" xfId="10875"/>
    <cellStyle name="Normal 2 10 3 4" xfId="10876"/>
    <cellStyle name="Normal 2 10 3 4 2" xfId="10877"/>
    <cellStyle name="Normal 2 10 3 4 3" xfId="10878"/>
    <cellStyle name="Normal 2 10 3 4 4" xfId="10879"/>
    <cellStyle name="Normal 2 10 3 5" xfId="10880"/>
    <cellStyle name="Normal 2 10 3 6" xfId="10881"/>
    <cellStyle name="Normal 2 10 3 7" xfId="10882"/>
    <cellStyle name="Normal 2 10 4" xfId="10883"/>
    <cellStyle name="Normal 2 10 4 2" xfId="10884"/>
    <cellStyle name="Normal 2 10 4 2 2" xfId="10885"/>
    <cellStyle name="Normal 2 10 4 2 2 2" xfId="10886"/>
    <cellStyle name="Normal 2 10 4 2 2 3" xfId="10887"/>
    <cellStyle name="Normal 2 10 4 2 2 4" xfId="10888"/>
    <cellStyle name="Normal 2 10 4 2 3" xfId="10889"/>
    <cellStyle name="Normal 2 10 4 2 4" xfId="10890"/>
    <cellStyle name="Normal 2 10 4 2 5" xfId="10891"/>
    <cellStyle name="Normal 2 10 4 3" xfId="10892"/>
    <cellStyle name="Normal 2 10 4 3 2" xfId="10893"/>
    <cellStyle name="Normal 2 10 4 3 3" xfId="10894"/>
    <cellStyle name="Normal 2 10 4 3 4" xfId="10895"/>
    <cellStyle name="Normal 2 10 4 4" xfId="10896"/>
    <cellStyle name="Normal 2 10 4 5" xfId="10897"/>
    <cellStyle name="Normal 2 10 4 6" xfId="10898"/>
    <cellStyle name="Normal 2 11" xfId="10899"/>
    <cellStyle name="Normal 2 11 2" xfId="10900"/>
    <cellStyle name="Normal 2 11 2 2" xfId="10901"/>
    <cellStyle name="Normal 2 11 3" xfId="10902"/>
    <cellStyle name="Normal 2 12" xfId="10903"/>
    <cellStyle name="Normal 2 12 2" xfId="10904"/>
    <cellStyle name="Normal 2 12 2 2" xfId="10905"/>
    <cellStyle name="Normal 2 12 3" xfId="10906"/>
    <cellStyle name="Normal 2 13" xfId="10907"/>
    <cellStyle name="Normal 2 13 2" xfId="10908"/>
    <cellStyle name="Normal 2 13 2 2" xfId="10909"/>
    <cellStyle name="Normal 2 13 2 2 2" xfId="10910"/>
    <cellStyle name="Normal 2 13 2 2 2 2" xfId="10911"/>
    <cellStyle name="Normal 2 13 2 2 2 3" xfId="10912"/>
    <cellStyle name="Normal 2 13 2 2 2 4" xfId="10913"/>
    <cellStyle name="Normal 2 13 2 2 3" xfId="10914"/>
    <cellStyle name="Normal 2 13 2 2 4" xfId="10915"/>
    <cellStyle name="Normal 2 13 2 2 5" xfId="10916"/>
    <cellStyle name="Normal 2 13 2 3" xfId="10917"/>
    <cellStyle name="Normal 2 13 2 4" xfId="10918"/>
    <cellStyle name="Normal 2 13 2 4 2" xfId="10919"/>
    <cellStyle name="Normal 2 13 2 4 3" xfId="10920"/>
    <cellStyle name="Normal 2 13 2 4 4" xfId="10921"/>
    <cellStyle name="Normal 2 13 2 5" xfId="10922"/>
    <cellStyle name="Normal 2 13 2 6" xfId="10923"/>
    <cellStyle name="Normal 2 13 2 7" xfId="10924"/>
    <cellStyle name="Normal 2 14" xfId="10925"/>
    <cellStyle name="Normal 2 14 2" xfId="10926"/>
    <cellStyle name="Normal 2 15" xfId="10927"/>
    <cellStyle name="Normal 2 15 2" xfId="10928"/>
    <cellStyle name="Normal 2 16" xfId="10929"/>
    <cellStyle name="Normal 2 16 2" xfId="10930"/>
    <cellStyle name="Normal 2 17" xfId="10931"/>
    <cellStyle name="Normal 2 17 2" xfId="10932"/>
    <cellStyle name="Normal 2 18" xfId="10933"/>
    <cellStyle name="Normal 2 18 2" xfId="10934"/>
    <cellStyle name="Normal 2 19" xfId="10935"/>
    <cellStyle name="Normal 2 19 2" xfId="10936"/>
    <cellStyle name="Normal 2 2" xfId="7"/>
    <cellStyle name="Normal 2 2 10" xfId="10937"/>
    <cellStyle name="Normal 2 2 10 2" xfId="10938"/>
    <cellStyle name="Normal 2 2 10 2 2" xfId="10939"/>
    <cellStyle name="Normal 2 2 10 2 3" xfId="10940"/>
    <cellStyle name="Normal 2 2 10 2 3 2" xfId="10941"/>
    <cellStyle name="Normal 2 2 10 2 3 3" xfId="10942"/>
    <cellStyle name="Normal 2 2 10 2 3 4" xfId="10943"/>
    <cellStyle name="Normal 2 2 10 2 4" xfId="10944"/>
    <cellStyle name="Normal 2 2 10 2 5" xfId="10945"/>
    <cellStyle name="Normal 2 2 10 2 6" xfId="10946"/>
    <cellStyle name="Normal 2 2 10 3" xfId="10947"/>
    <cellStyle name="Normal 2 2 10 3 2" xfId="10948"/>
    <cellStyle name="Normal 2 2 10 3 3" xfId="10949"/>
    <cellStyle name="Normal 2 2 10 3 4" xfId="10950"/>
    <cellStyle name="Normal 2 2 10 4" xfId="10951"/>
    <cellStyle name="Normal 2 2 10 5" xfId="10952"/>
    <cellStyle name="Normal 2 2 10 6" xfId="10953"/>
    <cellStyle name="Normal 2 2 100" xfId="10954"/>
    <cellStyle name="Normal 2 2 101" xfId="10955"/>
    <cellStyle name="Normal 2 2 102" xfId="10956"/>
    <cellStyle name="Normal 2 2 103" xfId="10957"/>
    <cellStyle name="Normal 2 2 104" xfId="10958"/>
    <cellStyle name="Normal 2 2 105" xfId="10959"/>
    <cellStyle name="Normal 2 2 106" xfId="10960"/>
    <cellStyle name="Normal 2 2 107" xfId="10961"/>
    <cellStyle name="Normal 2 2 11" xfId="10962"/>
    <cellStyle name="Normal 2 2 11 2" xfId="10963"/>
    <cellStyle name="Normal 2 2 11 2 2" xfId="10964"/>
    <cellStyle name="Normal 2 2 11 2 3" xfId="10965"/>
    <cellStyle name="Normal 2 2 11 2 3 2" xfId="10966"/>
    <cellStyle name="Normal 2 2 11 2 3 3" xfId="10967"/>
    <cellStyle name="Normal 2 2 11 2 3 4" xfId="10968"/>
    <cellStyle name="Normal 2 2 11 2 4" xfId="10969"/>
    <cellStyle name="Normal 2 2 11 2 5" xfId="10970"/>
    <cellStyle name="Normal 2 2 11 2 6" xfId="10971"/>
    <cellStyle name="Normal 2 2 11 3" xfId="10972"/>
    <cellStyle name="Normal 2 2 11 3 2" xfId="10973"/>
    <cellStyle name="Normal 2 2 11 3 3" xfId="10974"/>
    <cellStyle name="Normal 2 2 11 3 4" xfId="10975"/>
    <cellStyle name="Normal 2 2 11 4" xfId="10976"/>
    <cellStyle name="Normal 2 2 11 5" xfId="10977"/>
    <cellStyle name="Normal 2 2 11 6" xfId="10978"/>
    <cellStyle name="Normal 2 2 12" xfId="10979"/>
    <cellStyle name="Normal 2 2 12 2" xfId="10980"/>
    <cellStyle name="Normal 2 2 13" xfId="10981"/>
    <cellStyle name="Normal 2 2 13 2" xfId="10982"/>
    <cellStyle name="Normal 2 2 13 2 2" xfId="10983"/>
    <cellStyle name="Normal 2 2 13 2 3" xfId="10984"/>
    <cellStyle name="Normal 2 2 13 2 3 2" xfId="10985"/>
    <cellStyle name="Normal 2 2 13 2 3 3" xfId="10986"/>
    <cellStyle name="Normal 2 2 13 2 3 4" xfId="10987"/>
    <cellStyle name="Normal 2 2 13 2 4" xfId="10988"/>
    <cellStyle name="Normal 2 2 13 2 5" xfId="10989"/>
    <cellStyle name="Normal 2 2 13 2 6" xfId="10990"/>
    <cellStyle name="Normal 2 2 13 3" xfId="10991"/>
    <cellStyle name="Normal 2 2 13 3 2" xfId="10992"/>
    <cellStyle name="Normal 2 2 13 3 3" xfId="10993"/>
    <cellStyle name="Normal 2 2 13 3 4" xfId="10994"/>
    <cellStyle name="Normal 2 2 13 4" xfId="10995"/>
    <cellStyle name="Normal 2 2 13 5" xfId="10996"/>
    <cellStyle name="Normal 2 2 13 6" xfId="10997"/>
    <cellStyle name="Normal 2 2 14" xfId="10998"/>
    <cellStyle name="Normal 2 2 14 2" xfId="10999"/>
    <cellStyle name="Normal 2 2 14 2 2" xfId="11000"/>
    <cellStyle name="Normal 2 2 14 2 3" xfId="11001"/>
    <cellStyle name="Normal 2 2 14 2 3 2" xfId="11002"/>
    <cellStyle name="Normal 2 2 14 2 3 3" xfId="11003"/>
    <cellStyle name="Normal 2 2 14 2 3 4" xfId="11004"/>
    <cellStyle name="Normal 2 2 14 2 4" xfId="11005"/>
    <cellStyle name="Normal 2 2 14 2 5" xfId="11006"/>
    <cellStyle name="Normal 2 2 14 2 6" xfId="11007"/>
    <cellStyle name="Normal 2 2 14 3" xfId="11008"/>
    <cellStyle name="Normal 2 2 14 3 2" xfId="11009"/>
    <cellStyle name="Normal 2 2 14 3 3" xfId="11010"/>
    <cellStyle name="Normal 2 2 14 3 4" xfId="11011"/>
    <cellStyle name="Normal 2 2 14 4" xfId="11012"/>
    <cellStyle name="Normal 2 2 14 5" xfId="11013"/>
    <cellStyle name="Normal 2 2 14 6" xfId="11014"/>
    <cellStyle name="Normal 2 2 15" xfId="11015"/>
    <cellStyle name="Normal 2 2 15 2" xfId="11016"/>
    <cellStyle name="Normal 2 2 15 2 2" xfId="11017"/>
    <cellStyle name="Normal 2 2 15 2 3" xfId="11018"/>
    <cellStyle name="Normal 2 2 15 2 3 2" xfId="11019"/>
    <cellStyle name="Normal 2 2 15 2 3 3" xfId="11020"/>
    <cellStyle name="Normal 2 2 15 2 3 4" xfId="11021"/>
    <cellStyle name="Normal 2 2 15 2 4" xfId="11022"/>
    <cellStyle name="Normal 2 2 15 2 5" xfId="11023"/>
    <cellStyle name="Normal 2 2 15 2 6" xfId="11024"/>
    <cellStyle name="Normal 2 2 15 3" xfId="11025"/>
    <cellStyle name="Normal 2 2 15 3 2" xfId="11026"/>
    <cellStyle name="Normal 2 2 15 3 3" xfId="11027"/>
    <cellStyle name="Normal 2 2 15 3 4" xfId="11028"/>
    <cellStyle name="Normal 2 2 15 4" xfId="11029"/>
    <cellStyle name="Normal 2 2 15 5" xfId="11030"/>
    <cellStyle name="Normal 2 2 15 6" xfId="11031"/>
    <cellStyle name="Normal 2 2 16" xfId="11032"/>
    <cellStyle name="Normal 2 2 16 2" xfId="11033"/>
    <cellStyle name="Normal 2 2 17" xfId="11034"/>
    <cellStyle name="Normal 2 2 17 2" xfId="11035"/>
    <cellStyle name="Normal 2 2 17 2 2" xfId="11036"/>
    <cellStyle name="Normal 2 2 17 2 3" xfId="11037"/>
    <cellStyle name="Normal 2 2 17 2 3 2" xfId="11038"/>
    <cellStyle name="Normal 2 2 17 2 3 3" xfId="11039"/>
    <cellStyle name="Normal 2 2 17 2 3 4" xfId="11040"/>
    <cellStyle name="Normal 2 2 17 2 4" xfId="11041"/>
    <cellStyle name="Normal 2 2 17 2 5" xfId="11042"/>
    <cellStyle name="Normal 2 2 17 2 6" xfId="11043"/>
    <cellStyle name="Normal 2 2 17 3" xfId="11044"/>
    <cellStyle name="Normal 2 2 17 3 2" xfId="11045"/>
    <cellStyle name="Normal 2 2 17 3 3" xfId="11046"/>
    <cellStyle name="Normal 2 2 17 3 4" xfId="11047"/>
    <cellStyle name="Normal 2 2 17 4" xfId="11048"/>
    <cellStyle name="Normal 2 2 17 5" xfId="11049"/>
    <cellStyle name="Normal 2 2 17 6" xfId="11050"/>
    <cellStyle name="Normal 2 2 18" xfId="11051"/>
    <cellStyle name="Normal 2 2 18 2" xfId="11052"/>
    <cellStyle name="Normal 2 2 18 2 2" xfId="11053"/>
    <cellStyle name="Normal 2 2 18 2 3" xfId="11054"/>
    <cellStyle name="Normal 2 2 18 2 3 2" xfId="11055"/>
    <cellStyle name="Normal 2 2 18 2 3 3" xfId="11056"/>
    <cellStyle name="Normal 2 2 18 2 3 4" xfId="11057"/>
    <cellStyle name="Normal 2 2 18 2 4" xfId="11058"/>
    <cellStyle name="Normal 2 2 18 2 5" xfId="11059"/>
    <cellStyle name="Normal 2 2 18 2 6" xfId="11060"/>
    <cellStyle name="Normal 2 2 18 3" xfId="11061"/>
    <cellStyle name="Normal 2 2 18 3 2" xfId="11062"/>
    <cellStyle name="Normal 2 2 18 3 3" xfId="11063"/>
    <cellStyle name="Normal 2 2 18 3 4" xfId="11064"/>
    <cellStyle name="Normal 2 2 18 4" xfId="11065"/>
    <cellStyle name="Normal 2 2 18 5" xfId="11066"/>
    <cellStyle name="Normal 2 2 18 6" xfId="11067"/>
    <cellStyle name="Normal 2 2 19" xfId="11068"/>
    <cellStyle name="Normal 2 2 19 2" xfId="11069"/>
    <cellStyle name="Normal 2 2 19 2 2" xfId="11070"/>
    <cellStyle name="Normal 2 2 19 2 3" xfId="11071"/>
    <cellStyle name="Normal 2 2 19 2 3 2" xfId="11072"/>
    <cellStyle name="Normal 2 2 19 2 3 3" xfId="11073"/>
    <cellStyle name="Normal 2 2 19 2 3 4" xfId="11074"/>
    <cellStyle name="Normal 2 2 19 2 4" xfId="11075"/>
    <cellStyle name="Normal 2 2 19 2 5" xfId="11076"/>
    <cellStyle name="Normal 2 2 19 2 6" xfId="11077"/>
    <cellStyle name="Normal 2 2 19 3" xfId="11078"/>
    <cellStyle name="Normal 2 2 19 3 2" xfId="11079"/>
    <cellStyle name="Normal 2 2 19 3 3" xfId="11080"/>
    <cellStyle name="Normal 2 2 19 3 4" xfId="11081"/>
    <cellStyle name="Normal 2 2 19 4" xfId="11082"/>
    <cellStyle name="Normal 2 2 19 5" xfId="11083"/>
    <cellStyle name="Normal 2 2 19 6" xfId="11084"/>
    <cellStyle name="Normal 2 2 2" xfId="11085"/>
    <cellStyle name="Normal 2 2 2 10" xfId="11086"/>
    <cellStyle name="Normal 2 2 2 11" xfId="11087"/>
    <cellStyle name="Normal 2 2 2 12" xfId="11088"/>
    <cellStyle name="Normal 2 2 2 13" xfId="11089"/>
    <cellStyle name="Normal 2 2 2 14" xfId="11090"/>
    <cellStyle name="Normal 2 2 2 15" xfId="11091"/>
    <cellStyle name="Normal 2 2 2 16" xfId="11092"/>
    <cellStyle name="Normal 2 2 2 17" xfId="11093"/>
    <cellStyle name="Normal 2 2 2 18" xfId="11094"/>
    <cellStyle name="Normal 2 2 2 18 2" xfId="11095"/>
    <cellStyle name="Normal 2 2 2 18 2 2" xfId="11096"/>
    <cellStyle name="Normal 2 2 2 18 2 2 2" xfId="11097"/>
    <cellStyle name="Normal 2 2 2 18 2 2 3" xfId="11098"/>
    <cellStyle name="Normal 2 2 2 18 2 2 4" xfId="11099"/>
    <cellStyle name="Normal 2 2 2 18 2 3" xfId="11100"/>
    <cellStyle name="Normal 2 2 2 18 2 4" xfId="11101"/>
    <cellStyle name="Normal 2 2 2 18 2 5" xfId="11102"/>
    <cellStyle name="Normal 2 2 2 18 3" xfId="11103"/>
    <cellStyle name="Normal 2 2 2 18 4" xfId="11104"/>
    <cellStyle name="Normal 2 2 2 18 4 2" xfId="11105"/>
    <cellStyle name="Normal 2 2 2 18 4 3" xfId="11106"/>
    <cellStyle name="Normal 2 2 2 18 4 4" xfId="11107"/>
    <cellStyle name="Normal 2 2 2 18 5" xfId="11108"/>
    <cellStyle name="Normal 2 2 2 18 6" xfId="11109"/>
    <cellStyle name="Normal 2 2 2 18 7" xfId="11110"/>
    <cellStyle name="Normal 2 2 2 19" xfId="11111"/>
    <cellStyle name="Normal 2 2 2 19 2" xfId="11112"/>
    <cellStyle name="Normal 2 2 2 2" xfId="11113"/>
    <cellStyle name="Normal 2 2 2 2 2" xfId="11114"/>
    <cellStyle name="Normal 2 2 2 2 3" xfId="11115"/>
    <cellStyle name="Normal 2 2 2 2 3 2" xfId="11116"/>
    <cellStyle name="Normal 2 2 2 2 3 2 2" xfId="11117"/>
    <cellStyle name="Normal 2 2 2 2 3 2 2 2" xfId="11118"/>
    <cellStyle name="Normal 2 2 2 2 3 2 2 3" xfId="11119"/>
    <cellStyle name="Normal 2 2 2 2 3 2 2 4" xfId="11120"/>
    <cellStyle name="Normal 2 2 2 2 3 2 3" xfId="11121"/>
    <cellStyle name="Normal 2 2 2 2 3 2 4" xfId="11122"/>
    <cellStyle name="Normal 2 2 2 2 3 2 5" xfId="11123"/>
    <cellStyle name="Normal 2 2 2 2 3 3" xfId="11124"/>
    <cellStyle name="Normal 2 2 2 2 3 3 2" xfId="11125"/>
    <cellStyle name="Normal 2 2 2 2 3 3 3" xfId="11126"/>
    <cellStyle name="Normal 2 2 2 2 3 3 4" xfId="11127"/>
    <cellStyle name="Normal 2 2 2 2 3 4" xfId="11128"/>
    <cellStyle name="Normal 2 2 2 2 3 5" xfId="11129"/>
    <cellStyle name="Normal 2 2 2 2 3 6" xfId="11130"/>
    <cellStyle name="Normal 2 2 2 2 4" xfId="11131"/>
    <cellStyle name="Normal 2 2 2 2 4 2" xfId="11132"/>
    <cellStyle name="Normal 2 2 2 2 4 2 2" xfId="11133"/>
    <cellStyle name="Normal 2 2 2 2 4 2 3" xfId="11134"/>
    <cellStyle name="Normal 2 2 2 2 4 2 4" xfId="11135"/>
    <cellStyle name="Normal 2 2 2 2 5" xfId="11136"/>
    <cellStyle name="Normal 2 2 2 2 5 2" xfId="11137"/>
    <cellStyle name="Normal 2 2 2 2 5 2 2" xfId="11138"/>
    <cellStyle name="Normal 2 2 2 2 5 2 2 2" xfId="11139"/>
    <cellStyle name="Normal 2 2 2 2 5 2 2 3" xfId="11140"/>
    <cellStyle name="Normal 2 2 2 2 5 2 2 4" xfId="11141"/>
    <cellStyle name="Normal 2 2 2 2 5 2 3" xfId="11142"/>
    <cellStyle name="Normal 2 2 2 2 5 2 4" xfId="11143"/>
    <cellStyle name="Normal 2 2 2 2 5 2 5" xfId="11144"/>
    <cellStyle name="Normal 2 2 2 2 5 3" xfId="11145"/>
    <cellStyle name="Normal 2 2 2 2 5 3 2" xfId="11146"/>
    <cellStyle name="Normal 2 2 2 2 5 3 3" xfId="11147"/>
    <cellStyle name="Normal 2 2 2 2 5 3 4" xfId="11148"/>
    <cellStyle name="Normal 2 2 2 2 5 4" xfId="11149"/>
    <cellStyle name="Normal 2 2 2 2 5 5" xfId="11150"/>
    <cellStyle name="Normal 2 2 2 2 5 6" xfId="11151"/>
    <cellStyle name="Normal 2 2 2 2 6" xfId="11152"/>
    <cellStyle name="Normal 2 2 2 2 6 2" xfId="11153"/>
    <cellStyle name="Normal 2 2 2 2 6 2 2" xfId="11154"/>
    <cellStyle name="Normal 2 2 2 2 6 2 3" xfId="11155"/>
    <cellStyle name="Normal 2 2 2 2 6 2 4" xfId="11156"/>
    <cellStyle name="Normal 2 2 2 2 7" xfId="11157"/>
    <cellStyle name="Normal 2 2 2 20" xfId="11158"/>
    <cellStyle name="Normal 2 2 2 20 2" xfId="11159"/>
    <cellStyle name="Normal 2 2 2 20 2 2" xfId="11160"/>
    <cellStyle name="Normal 2 2 2 20 2 2 2" xfId="11161"/>
    <cellStyle name="Normal 2 2 2 20 2 2 3" xfId="11162"/>
    <cellStyle name="Normal 2 2 2 20 2 2 4" xfId="11163"/>
    <cellStyle name="Normal 2 2 2 20 2 3" xfId="11164"/>
    <cellStyle name="Normal 2 2 2 20 2 4" xfId="11165"/>
    <cellStyle name="Normal 2 2 2 20 2 5" xfId="11166"/>
    <cellStyle name="Normal 2 2 2 20 3" xfId="11167"/>
    <cellStyle name="Normal 2 2 2 20 4" xfId="11168"/>
    <cellStyle name="Normal 2 2 2 20 4 2" xfId="11169"/>
    <cellStyle name="Normal 2 2 2 20 4 3" xfId="11170"/>
    <cellStyle name="Normal 2 2 2 20 4 4" xfId="11171"/>
    <cellStyle name="Normal 2 2 2 20 5" xfId="11172"/>
    <cellStyle name="Normal 2 2 2 20 6" xfId="11173"/>
    <cellStyle name="Normal 2 2 2 20 7" xfId="11174"/>
    <cellStyle name="Normal 2 2 2 21" xfId="11175"/>
    <cellStyle name="Normal 2 2 2 21 2" xfId="11176"/>
    <cellStyle name="Normal 2 2 2 21 2 2" xfId="11177"/>
    <cellStyle name="Normal 2 2 2 21 2 2 2" xfId="11178"/>
    <cellStyle name="Normal 2 2 2 21 2 2 3" xfId="11179"/>
    <cellStyle name="Normal 2 2 2 21 2 2 4" xfId="11180"/>
    <cellStyle name="Normal 2 2 2 21 2 3" xfId="11181"/>
    <cellStyle name="Normal 2 2 2 21 2 4" xfId="11182"/>
    <cellStyle name="Normal 2 2 2 21 2 5" xfId="11183"/>
    <cellStyle name="Normal 2 2 2 21 3" xfId="11184"/>
    <cellStyle name="Normal 2 2 2 21 4" xfId="11185"/>
    <cellStyle name="Normal 2 2 2 21 4 2" xfId="11186"/>
    <cellStyle name="Normal 2 2 2 21 4 3" xfId="11187"/>
    <cellStyle name="Normal 2 2 2 21 4 4" xfId="11188"/>
    <cellStyle name="Normal 2 2 2 21 5" xfId="11189"/>
    <cellStyle name="Normal 2 2 2 21 6" xfId="11190"/>
    <cellStyle name="Normal 2 2 2 21 7" xfId="11191"/>
    <cellStyle name="Normal 2 2 2 22" xfId="11192"/>
    <cellStyle name="Normal 2 2 2 22 2" xfId="11193"/>
    <cellStyle name="Normal 2 2 2 22 3" xfId="11194"/>
    <cellStyle name="Normal 2 2 2 22 4" xfId="11195"/>
    <cellStyle name="Normal 2 2 2 3" xfId="11196"/>
    <cellStyle name="Normal 2 2 2 3 2" xfId="11197"/>
    <cellStyle name="Normal 2 2 2 3 3" xfId="11198"/>
    <cellStyle name="Normal 2 2 2 3 4" xfId="11199"/>
    <cellStyle name="Normal 2 2 2 4" xfId="11200"/>
    <cellStyle name="Normal 2 2 2 4 2" xfId="11201"/>
    <cellStyle name="Normal 2 2 2 5" xfId="11202"/>
    <cellStyle name="Normal 2 2 2 5 2" xfId="11203"/>
    <cellStyle name="Normal 2 2 2 6" xfId="11204"/>
    <cellStyle name="Normal 2 2 2 6 10" xfId="11205"/>
    <cellStyle name="Normal 2 2 2 6 10 2" xfId="11206"/>
    <cellStyle name="Normal 2 2 2 6 10 3" xfId="11207"/>
    <cellStyle name="Normal 2 2 2 6 10 4" xfId="11208"/>
    <cellStyle name="Normal 2 2 2 6 11" xfId="11209"/>
    <cellStyle name="Normal 2 2 2 6 12" xfId="11210"/>
    <cellStyle name="Normal 2 2 2 6 13" xfId="11211"/>
    <cellStyle name="Normal 2 2 2 6 2" xfId="11212"/>
    <cellStyle name="Normal 2 2 2 6 2 2" xfId="11213"/>
    <cellStyle name="Normal 2 2 2 6 2 2 2" xfId="11214"/>
    <cellStyle name="Normal 2 2 2 6 2 2 3" xfId="11215"/>
    <cellStyle name="Normal 2 2 2 6 2 2 3 2" xfId="11216"/>
    <cellStyle name="Normal 2 2 2 6 2 2 3 2 2" xfId="11217"/>
    <cellStyle name="Normal 2 2 2 6 2 2 3 2 3" xfId="11218"/>
    <cellStyle name="Normal 2 2 2 6 2 2 3 2 4" xfId="11219"/>
    <cellStyle name="Normal 2 2 2 6 2 2 3 3" xfId="11220"/>
    <cellStyle name="Normal 2 2 2 6 2 2 3 4" xfId="11221"/>
    <cellStyle name="Normal 2 2 2 6 2 2 3 5" xfId="11222"/>
    <cellStyle name="Normal 2 2 2 6 2 2 4" xfId="11223"/>
    <cellStyle name="Normal 2 2 2 6 2 2 4 2" xfId="11224"/>
    <cellStyle name="Normal 2 2 2 6 2 2 4 3" xfId="11225"/>
    <cellStyle name="Normal 2 2 2 6 2 2 4 4" xfId="11226"/>
    <cellStyle name="Normal 2 2 2 6 2 2 5" xfId="11227"/>
    <cellStyle name="Normal 2 2 2 6 2 2 6" xfId="11228"/>
    <cellStyle name="Normal 2 2 2 6 2 2 7" xfId="11229"/>
    <cellStyle name="Normal 2 2 2 6 2 3" xfId="11230"/>
    <cellStyle name="Normal 2 2 2 6 2 4" xfId="11231"/>
    <cellStyle name="Normal 2 2 2 6 2 5" xfId="11232"/>
    <cellStyle name="Normal 2 2 2 6 2 6" xfId="11233"/>
    <cellStyle name="Normal 2 2 2 6 2 7" xfId="11234"/>
    <cellStyle name="Normal 2 2 2 6 2 8" xfId="11235"/>
    <cellStyle name="Normal 2 2 2 6 3" xfId="11236"/>
    <cellStyle name="Normal 2 2 2 6 3 2" xfId="11237"/>
    <cellStyle name="Normal 2 2 2 6 3 2 2" xfId="11238"/>
    <cellStyle name="Normal 2 2 2 6 3 2 2 2" xfId="11239"/>
    <cellStyle name="Normal 2 2 2 6 3 2 2 2 2" xfId="11240"/>
    <cellStyle name="Normal 2 2 2 6 3 2 2 2 3" xfId="11241"/>
    <cellStyle name="Normal 2 2 2 6 3 2 2 2 4" xfId="11242"/>
    <cellStyle name="Normal 2 2 2 6 3 2 2 3" xfId="11243"/>
    <cellStyle name="Normal 2 2 2 6 3 2 2 4" xfId="11244"/>
    <cellStyle name="Normal 2 2 2 6 3 2 2 5" xfId="11245"/>
    <cellStyle name="Normal 2 2 2 6 3 2 3" xfId="11246"/>
    <cellStyle name="Normal 2 2 2 6 3 2 3 2" xfId="11247"/>
    <cellStyle name="Normal 2 2 2 6 3 2 3 3" xfId="11248"/>
    <cellStyle name="Normal 2 2 2 6 3 2 3 4" xfId="11249"/>
    <cellStyle name="Normal 2 2 2 6 3 2 4" xfId="11250"/>
    <cellStyle name="Normal 2 2 2 6 3 2 5" xfId="11251"/>
    <cellStyle name="Normal 2 2 2 6 3 2 6" xfId="11252"/>
    <cellStyle name="Normal 2 2 2 6 4" xfId="11253"/>
    <cellStyle name="Normal 2 2 2 6 4 2" xfId="11254"/>
    <cellStyle name="Normal 2 2 2 6 4 2 2" xfId="11255"/>
    <cellStyle name="Normal 2 2 2 6 4 2 2 2" xfId="11256"/>
    <cellStyle name="Normal 2 2 2 6 4 2 2 3" xfId="11257"/>
    <cellStyle name="Normal 2 2 2 6 4 2 2 4" xfId="11258"/>
    <cellStyle name="Normal 2 2 2 6 4 2 3" xfId="11259"/>
    <cellStyle name="Normal 2 2 2 6 4 2 4" xfId="11260"/>
    <cellStyle name="Normal 2 2 2 6 4 2 5" xfId="11261"/>
    <cellStyle name="Normal 2 2 2 6 4 3" xfId="11262"/>
    <cellStyle name="Normal 2 2 2 6 4 3 2" xfId="11263"/>
    <cellStyle name="Normal 2 2 2 6 4 3 3" xfId="11264"/>
    <cellStyle name="Normal 2 2 2 6 4 3 4" xfId="11265"/>
    <cellStyle name="Normal 2 2 2 6 4 4" xfId="11266"/>
    <cellStyle name="Normal 2 2 2 6 4 5" xfId="11267"/>
    <cellStyle name="Normal 2 2 2 6 4 6" xfId="11268"/>
    <cellStyle name="Normal 2 2 2 6 5" xfId="11269"/>
    <cellStyle name="Normal 2 2 2 6 5 2" xfId="11270"/>
    <cellStyle name="Normal 2 2 2 6 5 2 2" xfId="11271"/>
    <cellStyle name="Normal 2 2 2 6 5 2 2 2" xfId="11272"/>
    <cellStyle name="Normal 2 2 2 6 5 2 2 3" xfId="11273"/>
    <cellStyle name="Normal 2 2 2 6 5 2 2 4" xfId="11274"/>
    <cellStyle name="Normal 2 2 2 6 5 2 3" xfId="11275"/>
    <cellStyle name="Normal 2 2 2 6 5 2 4" xfId="11276"/>
    <cellStyle name="Normal 2 2 2 6 5 2 5" xfId="11277"/>
    <cellStyle name="Normal 2 2 2 6 5 3" xfId="11278"/>
    <cellStyle name="Normal 2 2 2 6 5 3 2" xfId="11279"/>
    <cellStyle name="Normal 2 2 2 6 5 3 3" xfId="11280"/>
    <cellStyle name="Normal 2 2 2 6 5 3 4" xfId="11281"/>
    <cellStyle name="Normal 2 2 2 6 5 4" xfId="11282"/>
    <cellStyle name="Normal 2 2 2 6 5 5" xfId="11283"/>
    <cellStyle name="Normal 2 2 2 6 5 6" xfId="11284"/>
    <cellStyle name="Normal 2 2 2 6 6" xfId="11285"/>
    <cellStyle name="Normal 2 2 2 6 6 2" xfId="11286"/>
    <cellStyle name="Normal 2 2 2 6 6 2 2" xfId="11287"/>
    <cellStyle name="Normal 2 2 2 6 6 2 2 2" xfId="11288"/>
    <cellStyle name="Normal 2 2 2 6 6 2 2 3" xfId="11289"/>
    <cellStyle name="Normal 2 2 2 6 6 2 2 4" xfId="11290"/>
    <cellStyle name="Normal 2 2 2 6 6 2 3" xfId="11291"/>
    <cellStyle name="Normal 2 2 2 6 6 2 4" xfId="11292"/>
    <cellStyle name="Normal 2 2 2 6 6 2 5" xfId="11293"/>
    <cellStyle name="Normal 2 2 2 6 6 3" xfId="11294"/>
    <cellStyle name="Normal 2 2 2 6 6 3 2" xfId="11295"/>
    <cellStyle name="Normal 2 2 2 6 6 3 3" xfId="11296"/>
    <cellStyle name="Normal 2 2 2 6 6 3 4" xfId="11297"/>
    <cellStyle name="Normal 2 2 2 6 6 4" xfId="11298"/>
    <cellStyle name="Normal 2 2 2 6 6 5" xfId="11299"/>
    <cellStyle name="Normal 2 2 2 6 6 6" xfId="11300"/>
    <cellStyle name="Normal 2 2 2 6 7" xfId="11301"/>
    <cellStyle name="Normal 2 2 2 6 7 2" xfId="11302"/>
    <cellStyle name="Normal 2 2 2 6 7 2 2" xfId="11303"/>
    <cellStyle name="Normal 2 2 2 6 7 2 2 2" xfId="11304"/>
    <cellStyle name="Normal 2 2 2 6 7 2 2 3" xfId="11305"/>
    <cellStyle name="Normal 2 2 2 6 7 2 2 4" xfId="11306"/>
    <cellStyle name="Normal 2 2 2 6 7 2 3" xfId="11307"/>
    <cellStyle name="Normal 2 2 2 6 7 2 4" xfId="11308"/>
    <cellStyle name="Normal 2 2 2 6 7 2 5" xfId="11309"/>
    <cellStyle name="Normal 2 2 2 6 7 3" xfId="11310"/>
    <cellStyle name="Normal 2 2 2 6 7 3 2" xfId="11311"/>
    <cellStyle name="Normal 2 2 2 6 7 3 3" xfId="11312"/>
    <cellStyle name="Normal 2 2 2 6 7 3 4" xfId="11313"/>
    <cellStyle name="Normal 2 2 2 6 7 4" xfId="11314"/>
    <cellStyle name="Normal 2 2 2 6 7 5" xfId="11315"/>
    <cellStyle name="Normal 2 2 2 6 7 6" xfId="11316"/>
    <cellStyle name="Normal 2 2 2 6 8" xfId="11317"/>
    <cellStyle name="Normal 2 2 2 6 8 2" xfId="11318"/>
    <cellStyle name="Normal 2 2 2 6 8 2 2" xfId="11319"/>
    <cellStyle name="Normal 2 2 2 6 8 2 2 2" xfId="11320"/>
    <cellStyle name="Normal 2 2 2 6 8 2 2 3" xfId="11321"/>
    <cellStyle name="Normal 2 2 2 6 8 2 2 4" xfId="11322"/>
    <cellStyle name="Normal 2 2 2 6 8 2 3" xfId="11323"/>
    <cellStyle name="Normal 2 2 2 6 8 2 4" xfId="11324"/>
    <cellStyle name="Normal 2 2 2 6 8 2 5" xfId="11325"/>
    <cellStyle name="Normal 2 2 2 6 8 3" xfId="11326"/>
    <cellStyle name="Normal 2 2 2 6 8 3 2" xfId="11327"/>
    <cellStyle name="Normal 2 2 2 6 8 3 3" xfId="11328"/>
    <cellStyle name="Normal 2 2 2 6 8 3 4" xfId="11329"/>
    <cellStyle name="Normal 2 2 2 6 8 4" xfId="11330"/>
    <cellStyle name="Normal 2 2 2 6 8 5" xfId="11331"/>
    <cellStyle name="Normal 2 2 2 6 8 6" xfId="11332"/>
    <cellStyle name="Normal 2 2 2 6 9" xfId="11333"/>
    <cellStyle name="Normal 2 2 2 6 9 2" xfId="11334"/>
    <cellStyle name="Normal 2 2 2 6 9 2 2" xfId="11335"/>
    <cellStyle name="Normal 2 2 2 6 9 2 3" xfId="11336"/>
    <cellStyle name="Normal 2 2 2 6 9 2 4" xfId="11337"/>
    <cellStyle name="Normal 2 2 2 6 9 3" xfId="11338"/>
    <cellStyle name="Normal 2 2 2 6 9 4" xfId="11339"/>
    <cellStyle name="Normal 2 2 2 6 9 5" xfId="11340"/>
    <cellStyle name="Normal 2 2 2 7" xfId="11341"/>
    <cellStyle name="Normal 2 2 2 8" xfId="11342"/>
    <cellStyle name="Normal 2 2 2 9" xfId="11343"/>
    <cellStyle name="Normal 2 2 2 9 2" xfId="11344"/>
    <cellStyle name="Normal 2 2 2 9 2 2" xfId="11345"/>
    <cellStyle name="Normal 2 2 2 9 2 2 2" xfId="11346"/>
    <cellStyle name="Normal 2 2 2 9 2 2 3" xfId="11347"/>
    <cellStyle name="Normal 2 2 2 9 2 2 4" xfId="11348"/>
    <cellStyle name="Normal 2 2 2 9 2 3" xfId="11349"/>
    <cellStyle name="Normal 2 2 2 9 2 4" xfId="11350"/>
    <cellStyle name="Normal 2 2 2 9 2 5" xfId="11351"/>
    <cellStyle name="Normal 2 2 2 9 3" xfId="11352"/>
    <cellStyle name="Normal 2 2 2 9 3 2" xfId="11353"/>
    <cellStyle name="Normal 2 2 2 9 3 3" xfId="11354"/>
    <cellStyle name="Normal 2 2 2 9 3 4" xfId="11355"/>
    <cellStyle name="Normal 2 2 2 9 4" xfId="11356"/>
    <cellStyle name="Normal 2 2 2 9 5" xfId="11357"/>
    <cellStyle name="Normal 2 2 2 9 6" xfId="11358"/>
    <cellStyle name="Normal 2 2 2_Guarantees" xfId="11359"/>
    <cellStyle name="Normal 2 2 20" xfId="11360"/>
    <cellStyle name="Normal 2 2 20 2" xfId="11361"/>
    <cellStyle name="Normal 2 2 20 2 2" xfId="11362"/>
    <cellStyle name="Normal 2 2 20 2 3" xfId="11363"/>
    <cellStyle name="Normal 2 2 20 2 3 2" xfId="11364"/>
    <cellStyle name="Normal 2 2 20 2 3 3" xfId="11365"/>
    <cellStyle name="Normal 2 2 20 2 3 4" xfId="11366"/>
    <cellStyle name="Normal 2 2 20 2 4" xfId="11367"/>
    <cellStyle name="Normal 2 2 20 2 5" xfId="11368"/>
    <cellStyle name="Normal 2 2 20 2 6" xfId="11369"/>
    <cellStyle name="Normal 2 2 20 3" xfId="11370"/>
    <cellStyle name="Normal 2 2 20 3 2" xfId="11371"/>
    <cellStyle name="Normal 2 2 20 3 3" xfId="11372"/>
    <cellStyle name="Normal 2 2 20 3 4" xfId="11373"/>
    <cellStyle name="Normal 2 2 20 4" xfId="11374"/>
    <cellStyle name="Normal 2 2 20 5" xfId="11375"/>
    <cellStyle name="Normal 2 2 20 6" xfId="11376"/>
    <cellStyle name="Normal 2 2 21" xfId="11377"/>
    <cellStyle name="Normal 2 2 21 2" xfId="11378"/>
    <cellStyle name="Normal 2 2 21 3" xfId="11379"/>
    <cellStyle name="Normal 2 2 21 3 2" xfId="11380"/>
    <cellStyle name="Normal 2 2 21 3 3" xfId="11381"/>
    <cellStyle name="Normal 2 2 21 3 4" xfId="11382"/>
    <cellStyle name="Normal 2 2 22" xfId="11383"/>
    <cellStyle name="Normal 2 2 22 2" xfId="11384"/>
    <cellStyle name="Normal 2 2 22 2 2" xfId="11385"/>
    <cellStyle name="Normal 2 2 22 2 3" xfId="11386"/>
    <cellStyle name="Normal 2 2 22 2 3 2" xfId="11387"/>
    <cellStyle name="Normal 2 2 22 2 3 3" xfId="11388"/>
    <cellStyle name="Normal 2 2 22 2 3 4" xfId="11389"/>
    <cellStyle name="Normal 2 2 22 2 4" xfId="11390"/>
    <cellStyle name="Normal 2 2 22 2 5" xfId="11391"/>
    <cellStyle name="Normal 2 2 22 2 6" xfId="11392"/>
    <cellStyle name="Normal 2 2 22 3" xfId="11393"/>
    <cellStyle name="Normal 2 2 22 3 2" xfId="11394"/>
    <cellStyle name="Normal 2 2 22 3 3" xfId="11395"/>
    <cellStyle name="Normal 2 2 22 3 4" xfId="11396"/>
    <cellStyle name="Normal 2 2 22 4" xfId="11397"/>
    <cellStyle name="Normal 2 2 22 5" xfId="11398"/>
    <cellStyle name="Normal 2 2 22 6" xfId="11399"/>
    <cellStyle name="Normal 2 2 23" xfId="11400"/>
    <cellStyle name="Normal 2 2 23 2" xfId="11401"/>
    <cellStyle name="Normal 2 2 23 3" xfId="11402"/>
    <cellStyle name="Normal 2 2 23 3 2" xfId="11403"/>
    <cellStyle name="Normal 2 2 23 3 3" xfId="11404"/>
    <cellStyle name="Normal 2 2 23 3 4" xfId="11405"/>
    <cellStyle name="Normal 2 2 24" xfId="11406"/>
    <cellStyle name="Normal 2 2 24 2" xfId="11407"/>
    <cellStyle name="Normal 2 2 25" xfId="11408"/>
    <cellStyle name="Normal 2 2 26" xfId="11409"/>
    <cellStyle name="Normal 2 2 27" xfId="11410"/>
    <cellStyle name="Normal 2 2 28" xfId="11411"/>
    <cellStyle name="Normal 2 2 29" xfId="11412"/>
    <cellStyle name="Normal 2 2 3" xfId="11413"/>
    <cellStyle name="Normal 2 2 3 10" xfId="11414"/>
    <cellStyle name="Normal 2 2 3 10 2" xfId="11415"/>
    <cellStyle name="Normal 2 2 3 10 2 2" xfId="11416"/>
    <cellStyle name="Normal 2 2 3 10 2 2 2" xfId="11417"/>
    <cellStyle name="Normal 2 2 3 10 2 2 3" xfId="11418"/>
    <cellStyle name="Normal 2 2 3 10 2 2 4" xfId="11419"/>
    <cellStyle name="Normal 2 2 3 10 2 3" xfId="11420"/>
    <cellStyle name="Normal 2 2 3 10 2 4" xfId="11421"/>
    <cellStyle name="Normal 2 2 3 10 2 5" xfId="11422"/>
    <cellStyle name="Normal 2 2 3 10 3" xfId="11423"/>
    <cellStyle name="Normal 2 2 3 10 4" xfId="11424"/>
    <cellStyle name="Normal 2 2 3 10 4 2" xfId="11425"/>
    <cellStyle name="Normal 2 2 3 10 4 3" xfId="11426"/>
    <cellStyle name="Normal 2 2 3 10 4 4" xfId="11427"/>
    <cellStyle name="Normal 2 2 3 10 5" xfId="11428"/>
    <cellStyle name="Normal 2 2 3 10 6" xfId="11429"/>
    <cellStyle name="Normal 2 2 3 10 7" xfId="11430"/>
    <cellStyle name="Normal 2 2 3 11" xfId="11431"/>
    <cellStyle name="Normal 2 2 3 11 2" xfId="11432"/>
    <cellStyle name="Normal 2 2 3 11 2 2" xfId="11433"/>
    <cellStyle name="Normal 2 2 3 11 2 2 2" xfId="11434"/>
    <cellStyle name="Normal 2 2 3 11 2 2 3" xfId="11435"/>
    <cellStyle name="Normal 2 2 3 11 2 2 4" xfId="11436"/>
    <cellStyle name="Normal 2 2 3 11 2 3" xfId="11437"/>
    <cellStyle name="Normal 2 2 3 11 2 4" xfId="11438"/>
    <cellStyle name="Normal 2 2 3 11 2 5" xfId="11439"/>
    <cellStyle name="Normal 2 2 3 11 3" xfId="11440"/>
    <cellStyle name="Normal 2 2 3 11 4" xfId="11441"/>
    <cellStyle name="Normal 2 2 3 11 4 2" xfId="11442"/>
    <cellStyle name="Normal 2 2 3 11 4 3" xfId="11443"/>
    <cellStyle name="Normal 2 2 3 11 4 4" xfId="11444"/>
    <cellStyle name="Normal 2 2 3 11 5" xfId="11445"/>
    <cellStyle name="Normal 2 2 3 11 6" xfId="11446"/>
    <cellStyle name="Normal 2 2 3 11 7" xfId="11447"/>
    <cellStyle name="Normal 2 2 3 12" xfId="11448"/>
    <cellStyle name="Normal 2 2 3 2" xfId="11449"/>
    <cellStyle name="Normal 2 2 3 3" xfId="11450"/>
    <cellStyle name="Normal 2 2 3 4" xfId="11451"/>
    <cellStyle name="Normal 2 2 3 5" xfId="11452"/>
    <cellStyle name="Normal 2 2 3 6" xfId="11453"/>
    <cellStyle name="Normal 2 2 3 7" xfId="11454"/>
    <cellStyle name="Normal 2 2 3 8" xfId="11455"/>
    <cellStyle name="Normal 2 2 3 9" xfId="11456"/>
    <cellStyle name="Normal 2 2 3 9 2" xfId="11457"/>
    <cellStyle name="Normal 2 2 30" xfId="11458"/>
    <cellStyle name="Normal 2 2 31" xfId="11459"/>
    <cellStyle name="Normal 2 2 32" xfId="11460"/>
    <cellStyle name="Normal 2 2 33" xfId="11461"/>
    <cellStyle name="Normal 2 2 34" xfId="11462"/>
    <cellStyle name="Normal 2 2 35" xfId="11463"/>
    <cellStyle name="Normal 2 2 36" xfId="11464"/>
    <cellStyle name="Normal 2 2 37" xfId="11465"/>
    <cellStyle name="Normal 2 2 38" xfId="11466"/>
    <cellStyle name="Normal 2 2 39" xfId="11467"/>
    <cellStyle name="Normal 2 2 4" xfId="11468"/>
    <cellStyle name="Normal 2 2 4 10" xfId="11469"/>
    <cellStyle name="Normal 2 2 4 10 2" xfId="11470"/>
    <cellStyle name="Normal 2 2 4 11" xfId="11471"/>
    <cellStyle name="Normal 2 2 4 11 2" xfId="11472"/>
    <cellStyle name="Normal 2 2 4 12" xfId="11473"/>
    <cellStyle name="Normal 2 2 4 12 2" xfId="11474"/>
    <cellStyle name="Normal 2 2 4 12 3" xfId="11475"/>
    <cellStyle name="Normal 2 2 4 12 3 2" xfId="11476"/>
    <cellStyle name="Normal 2 2 4 12 3 3" xfId="11477"/>
    <cellStyle name="Normal 2 2 4 12 3 4" xfId="11478"/>
    <cellStyle name="Normal 2 2 4 12 4" xfId="11479"/>
    <cellStyle name="Normal 2 2 4 12 5" xfId="11480"/>
    <cellStyle name="Normal 2 2 4 12 6" xfId="11481"/>
    <cellStyle name="Normal 2 2 4 13" xfId="11482"/>
    <cellStyle name="Normal 2 2 4 13 2" xfId="11483"/>
    <cellStyle name="Normal 2 2 4 13 3" xfId="11484"/>
    <cellStyle name="Normal 2 2 4 13 4" xfId="11485"/>
    <cellStyle name="Normal 2 2 4 14" xfId="11486"/>
    <cellStyle name="Normal 2 2 4 15" xfId="11487"/>
    <cellStyle name="Normal 2 2 4 16" xfId="11488"/>
    <cellStyle name="Normal 2 2 4 2" xfId="11489"/>
    <cellStyle name="Normal 2 2 4 2 2" xfId="11490"/>
    <cellStyle name="Normal 2 2 4 2 3" xfId="11491"/>
    <cellStyle name="Normal 2 2 4 2 3 2" xfId="11492"/>
    <cellStyle name="Normal 2 2 4 2 3 2 2" xfId="11493"/>
    <cellStyle name="Normal 2 2 4 2 3 2 3" xfId="11494"/>
    <cellStyle name="Normal 2 2 4 2 3 2 4" xfId="11495"/>
    <cellStyle name="Normal 2 2 4 2 3 3" xfId="11496"/>
    <cellStyle name="Normal 2 2 4 2 3 4" xfId="11497"/>
    <cellStyle name="Normal 2 2 4 2 3 5" xfId="11498"/>
    <cellStyle name="Normal 2 2 4 2 4" xfId="11499"/>
    <cellStyle name="Normal 2 2 4 2 4 2" xfId="11500"/>
    <cellStyle name="Normal 2 2 4 2 4 3" xfId="11501"/>
    <cellStyle name="Normal 2 2 4 2 4 4" xfId="11502"/>
    <cellStyle name="Normal 2 2 4 2 5" xfId="11503"/>
    <cellStyle name="Normal 2 2 4 2 6" xfId="11504"/>
    <cellStyle name="Normal 2 2 4 2 7" xfId="11505"/>
    <cellStyle name="Normal 2 2 4 3" xfId="11506"/>
    <cellStyle name="Normal 2 2 4 4" xfId="11507"/>
    <cellStyle name="Normal 2 2 4 5" xfId="11508"/>
    <cellStyle name="Normal 2 2 4 6" xfId="11509"/>
    <cellStyle name="Normal 2 2 4 7" xfId="11510"/>
    <cellStyle name="Normal 2 2 4 8" xfId="11511"/>
    <cellStyle name="Normal 2 2 4 9" xfId="11512"/>
    <cellStyle name="Normal 2 2 4 9 2" xfId="11513"/>
    <cellStyle name="Normal 2 2 40" xfId="11514"/>
    <cellStyle name="Normal 2 2 41" xfId="11515"/>
    <cellStyle name="Normal 2 2 42" xfId="11516"/>
    <cellStyle name="Normal 2 2 43" xfId="11517"/>
    <cellStyle name="Normal 2 2 44" xfId="11518"/>
    <cellStyle name="Normal 2 2 45" xfId="11519"/>
    <cellStyle name="Normal 2 2 46" xfId="11520"/>
    <cellStyle name="Normal 2 2 47" xfId="11521"/>
    <cellStyle name="Normal 2 2 48" xfId="11522"/>
    <cellStyle name="Normal 2 2 49" xfId="11523"/>
    <cellStyle name="Normal 2 2 5" xfId="11524"/>
    <cellStyle name="Normal 2 2 5 10" xfId="11525"/>
    <cellStyle name="Normal 2 2 5 10 2" xfId="11526"/>
    <cellStyle name="Normal 2 2 5 11" xfId="11527"/>
    <cellStyle name="Normal 2 2 5 12" xfId="11528"/>
    <cellStyle name="Normal 2 2 5 2" xfId="11529"/>
    <cellStyle name="Normal 2 2 5 3" xfId="11530"/>
    <cellStyle name="Normal 2 2 5 4" xfId="11531"/>
    <cellStyle name="Normal 2 2 5 5" xfId="11532"/>
    <cellStyle name="Normal 2 2 5 6" xfId="11533"/>
    <cellStyle name="Normal 2 2 5 7" xfId="11534"/>
    <cellStyle name="Normal 2 2 5 8" xfId="11535"/>
    <cellStyle name="Normal 2 2 5 9" xfId="11536"/>
    <cellStyle name="Normal 2 2 5 9 2" xfId="11537"/>
    <cellStyle name="Normal 2 2 50" xfId="11538"/>
    <cellStyle name="Normal 2 2 51" xfId="11539"/>
    <cellStyle name="Normal 2 2 52" xfId="11540"/>
    <cellStyle name="Normal 2 2 53" xfId="11541"/>
    <cellStyle name="Normal 2 2 54" xfId="11542"/>
    <cellStyle name="Normal 2 2 55" xfId="11543"/>
    <cellStyle name="Normal 2 2 56" xfId="11544"/>
    <cellStyle name="Normal 2 2 57" xfId="11545"/>
    <cellStyle name="Normal 2 2 58" xfId="11546"/>
    <cellStyle name="Normal 2 2 59" xfId="11547"/>
    <cellStyle name="Normal 2 2 6" xfId="11548"/>
    <cellStyle name="Normal 2 2 6 2" xfId="11549"/>
    <cellStyle name="Normal 2 2 6 2 2" xfId="11550"/>
    <cellStyle name="Normal 2 2 6 2 2 2" xfId="11551"/>
    <cellStyle name="Normal 2 2 6 2 2 2 2" xfId="11552"/>
    <cellStyle name="Normal 2 2 6 2 2 2 3" xfId="11553"/>
    <cellStyle name="Normal 2 2 6 2 2 2 4" xfId="11554"/>
    <cellStyle name="Normal 2 2 6 2 2 3" xfId="11555"/>
    <cellStyle name="Normal 2 2 6 2 2 4" xfId="11556"/>
    <cellStyle name="Normal 2 2 6 2 2 5" xfId="11557"/>
    <cellStyle name="Normal 2 2 6 2 3" xfId="11558"/>
    <cellStyle name="Normal 2 2 6 2 3 2" xfId="11559"/>
    <cellStyle name="Normal 2 2 6 2 3 3" xfId="11560"/>
    <cellStyle name="Normal 2 2 6 2 3 4" xfId="11561"/>
    <cellStyle name="Normal 2 2 6 2 4" xfId="11562"/>
    <cellStyle name="Normal 2 2 6 2 5" xfId="11563"/>
    <cellStyle name="Normal 2 2 6 2 6" xfId="11564"/>
    <cellStyle name="Normal 2 2 6 3" xfId="11565"/>
    <cellStyle name="Normal 2 2 6 3 2" xfId="11566"/>
    <cellStyle name="Normal 2 2 6 3 2 2" xfId="11567"/>
    <cellStyle name="Normal 2 2 6 3 2 2 2" xfId="11568"/>
    <cellStyle name="Normal 2 2 6 3 2 2 3" xfId="11569"/>
    <cellStyle name="Normal 2 2 6 3 2 2 4" xfId="11570"/>
    <cellStyle name="Normal 2 2 6 3 2 3" xfId="11571"/>
    <cellStyle name="Normal 2 2 6 3 2 4" xfId="11572"/>
    <cellStyle name="Normal 2 2 6 3 2 5" xfId="11573"/>
    <cellStyle name="Normal 2 2 6 3 3" xfId="11574"/>
    <cellStyle name="Normal 2 2 6 3 4" xfId="11575"/>
    <cellStyle name="Normal 2 2 6 3 4 2" xfId="11576"/>
    <cellStyle name="Normal 2 2 6 3 4 3" xfId="11577"/>
    <cellStyle name="Normal 2 2 6 3 4 4" xfId="11578"/>
    <cellStyle name="Normal 2 2 6 3 5" xfId="11579"/>
    <cellStyle name="Normal 2 2 6 3 6" xfId="11580"/>
    <cellStyle name="Normal 2 2 6 3 7" xfId="11581"/>
    <cellStyle name="Normal 2 2 6 4" xfId="11582"/>
    <cellStyle name="Normal 2 2 6 4 2" xfId="11583"/>
    <cellStyle name="Normal 2 2 6 5" xfId="11584"/>
    <cellStyle name="Normal 2 2 6 6" xfId="11585"/>
    <cellStyle name="Normal 2 2 6 7" xfId="11586"/>
    <cellStyle name="Normal 2 2 6 7 2" xfId="11587"/>
    <cellStyle name="Normal 2 2 6 7 3" xfId="11588"/>
    <cellStyle name="Normal 2 2 6 7 4" xfId="11589"/>
    <cellStyle name="Normal 2 2 60" xfId="11590"/>
    <cellStyle name="Normal 2 2 61" xfId="11591"/>
    <cellStyle name="Normal 2 2 62" xfId="11592"/>
    <cellStyle name="Normal 2 2 63" xfId="11593"/>
    <cellStyle name="Normal 2 2 64" xfId="11594"/>
    <cellStyle name="Normal 2 2 65" xfId="11595"/>
    <cellStyle name="Normal 2 2 66" xfId="11596"/>
    <cellStyle name="Normal 2 2 67" xfId="11597"/>
    <cellStyle name="Normal 2 2 68" xfId="11598"/>
    <cellStyle name="Normal 2 2 69" xfId="11599"/>
    <cellStyle name="Normal 2 2 7" xfId="11600"/>
    <cellStyle name="Normal 2 2 7 2" xfId="11601"/>
    <cellStyle name="Normal 2 2 7 2 2" xfId="11602"/>
    <cellStyle name="Normal 2 2 7 2 2 2" xfId="11603"/>
    <cellStyle name="Normal 2 2 7 2 2 2 2" xfId="11604"/>
    <cellStyle name="Normal 2 2 7 2 2 2 3" xfId="11605"/>
    <cellStyle name="Normal 2 2 7 2 2 2 4" xfId="11606"/>
    <cellStyle name="Normal 2 2 7 2 2 3" xfId="11607"/>
    <cellStyle name="Normal 2 2 7 2 2 4" xfId="11608"/>
    <cellStyle name="Normal 2 2 7 2 2 5" xfId="11609"/>
    <cellStyle name="Normal 2 2 7 2 3" xfId="11610"/>
    <cellStyle name="Normal 2 2 7 2 3 2" xfId="11611"/>
    <cellStyle name="Normal 2 2 7 2 3 3" xfId="11612"/>
    <cellStyle name="Normal 2 2 7 2 3 4" xfId="11613"/>
    <cellStyle name="Normal 2 2 7 2 4" xfId="11614"/>
    <cellStyle name="Normal 2 2 7 2 5" xfId="11615"/>
    <cellStyle name="Normal 2 2 7 2 6" xfId="11616"/>
    <cellStyle name="Normal 2 2 7 3" xfId="11617"/>
    <cellStyle name="Normal 2 2 7 3 2" xfId="11618"/>
    <cellStyle name="Normal 2 2 7 3 3" xfId="11619"/>
    <cellStyle name="Normal 2 2 7 3 3 2" xfId="11620"/>
    <cellStyle name="Normal 2 2 7 3 3 3" xfId="11621"/>
    <cellStyle name="Normal 2 2 7 3 3 4" xfId="11622"/>
    <cellStyle name="Normal 2 2 7 3 4" xfId="11623"/>
    <cellStyle name="Normal 2 2 7 3 5" xfId="11624"/>
    <cellStyle name="Normal 2 2 7 3 6" xfId="11625"/>
    <cellStyle name="Normal 2 2 7 4" xfId="11626"/>
    <cellStyle name="Normal 2 2 7 4 2" xfId="11627"/>
    <cellStyle name="Normal 2 2 7 4 3" xfId="11628"/>
    <cellStyle name="Normal 2 2 7 4 4" xfId="11629"/>
    <cellStyle name="Normal 2 2 7 5" xfId="11630"/>
    <cellStyle name="Normal 2 2 7 6" xfId="11631"/>
    <cellStyle name="Normal 2 2 7 7" xfId="11632"/>
    <cellStyle name="Normal 2 2 70" xfId="11633"/>
    <cellStyle name="Normal 2 2 71" xfId="11634"/>
    <cellStyle name="Normal 2 2 72" xfId="11635"/>
    <cellStyle name="Normal 2 2 73" xfId="11636"/>
    <cellStyle name="Normal 2 2 74" xfId="11637"/>
    <cellStyle name="Normal 2 2 75" xfId="11638"/>
    <cellStyle name="Normal 2 2 76" xfId="11639"/>
    <cellStyle name="Normal 2 2 77" xfId="11640"/>
    <cellStyle name="Normal 2 2 78" xfId="11641"/>
    <cellStyle name="Normal 2 2 79" xfId="11642"/>
    <cellStyle name="Normal 2 2 8" xfId="11643"/>
    <cellStyle name="Normal 2 2 8 2" xfId="11644"/>
    <cellStyle name="Normal 2 2 8 2 2" xfId="11645"/>
    <cellStyle name="Normal 2 2 8 2 2 2" xfId="11646"/>
    <cellStyle name="Normal 2 2 8 2 2 2 2" xfId="11647"/>
    <cellStyle name="Normal 2 2 8 2 2 2 3" xfId="11648"/>
    <cellStyle name="Normal 2 2 8 2 2 2 4" xfId="11649"/>
    <cellStyle name="Normal 2 2 8 2 2 3" xfId="11650"/>
    <cellStyle name="Normal 2 2 8 2 2 4" xfId="11651"/>
    <cellStyle name="Normal 2 2 8 2 2 5" xfId="11652"/>
    <cellStyle name="Normal 2 2 8 2 3" xfId="11653"/>
    <cellStyle name="Normal 2 2 8 2 3 2" xfId="11654"/>
    <cellStyle name="Normal 2 2 8 2 3 3" xfId="11655"/>
    <cellStyle name="Normal 2 2 8 2 3 4" xfId="11656"/>
    <cellStyle name="Normal 2 2 8 2 4" xfId="11657"/>
    <cellStyle name="Normal 2 2 8 2 5" xfId="11658"/>
    <cellStyle name="Normal 2 2 8 2 6" xfId="11659"/>
    <cellStyle name="Normal 2 2 8 3" xfId="11660"/>
    <cellStyle name="Normal 2 2 8 3 2" xfId="11661"/>
    <cellStyle name="Normal 2 2 8 3 3" xfId="11662"/>
    <cellStyle name="Normal 2 2 8 3 3 2" xfId="11663"/>
    <cellStyle name="Normal 2 2 8 3 3 3" xfId="11664"/>
    <cellStyle name="Normal 2 2 8 3 3 4" xfId="11665"/>
    <cellStyle name="Normal 2 2 8 3 4" xfId="11666"/>
    <cellStyle name="Normal 2 2 8 3 5" xfId="11667"/>
    <cellStyle name="Normal 2 2 8 3 6" xfId="11668"/>
    <cellStyle name="Normal 2 2 8 4" xfId="11669"/>
    <cellStyle name="Normal 2 2 8 4 2" xfId="11670"/>
    <cellStyle name="Normal 2 2 8 4 3" xfId="11671"/>
    <cellStyle name="Normal 2 2 8 4 4" xfId="11672"/>
    <cellStyle name="Normal 2 2 8 5" xfId="11673"/>
    <cellStyle name="Normal 2 2 8 6" xfId="11674"/>
    <cellStyle name="Normal 2 2 8 7" xfId="11675"/>
    <cellStyle name="Normal 2 2 80" xfId="11676"/>
    <cellStyle name="Normal 2 2 81" xfId="11677"/>
    <cellStyle name="Normal 2 2 82" xfId="11678"/>
    <cellStyle name="Normal 2 2 83" xfId="11679"/>
    <cellStyle name="Normal 2 2 84" xfId="11680"/>
    <cellStyle name="Normal 2 2 85" xfId="11681"/>
    <cellStyle name="Normal 2 2 86" xfId="11682"/>
    <cellStyle name="Normal 2 2 87" xfId="11683"/>
    <cellStyle name="Normal 2 2 88" xfId="11684"/>
    <cellStyle name="Normal 2 2 89" xfId="11685"/>
    <cellStyle name="Normal 2 2 9" xfId="11686"/>
    <cellStyle name="Normal 2 2 9 2" xfId="11687"/>
    <cellStyle name="Normal 2 2 9 2 10" xfId="11688"/>
    <cellStyle name="Normal 2 2 9 2 10 2" xfId="11689"/>
    <cellStyle name="Normal 2 2 9 2 10 3" xfId="11690"/>
    <cellStyle name="Normal 2 2 9 2 10 4" xfId="11691"/>
    <cellStyle name="Normal 2 2 9 2 11" xfId="11692"/>
    <cellStyle name="Normal 2 2 9 2 12" xfId="11693"/>
    <cellStyle name="Normal 2 2 9 2 13" xfId="11694"/>
    <cellStyle name="Normal 2 2 9 2 2" xfId="11695"/>
    <cellStyle name="Normal 2 2 9 2 2 2" xfId="11696"/>
    <cellStyle name="Normal 2 2 9 2 2 2 2" xfId="11697"/>
    <cellStyle name="Normal 2 2 9 2 2 2 2 2" xfId="11698"/>
    <cellStyle name="Normal 2 2 9 2 2 2 2 2 2" xfId="11699"/>
    <cellStyle name="Normal 2 2 9 2 2 2 2 2 3" xfId="11700"/>
    <cellStyle name="Normal 2 2 9 2 2 2 2 2 4" xfId="11701"/>
    <cellStyle name="Normal 2 2 9 2 2 2 2 3" xfId="11702"/>
    <cellStyle name="Normal 2 2 9 2 2 2 2 4" xfId="11703"/>
    <cellStyle name="Normal 2 2 9 2 2 2 2 5" xfId="11704"/>
    <cellStyle name="Normal 2 2 9 2 2 2 3" xfId="11705"/>
    <cellStyle name="Normal 2 2 9 2 2 2 3 2" xfId="11706"/>
    <cellStyle name="Normal 2 2 9 2 2 2 3 3" xfId="11707"/>
    <cellStyle name="Normal 2 2 9 2 2 2 3 4" xfId="11708"/>
    <cellStyle name="Normal 2 2 9 2 2 2 4" xfId="11709"/>
    <cellStyle name="Normal 2 2 9 2 2 2 5" xfId="11710"/>
    <cellStyle name="Normal 2 2 9 2 2 2 6" xfId="11711"/>
    <cellStyle name="Normal 2 2 9 2 3" xfId="11712"/>
    <cellStyle name="Normal 2 2 9 2 3 2" xfId="11713"/>
    <cellStyle name="Normal 2 2 9 2 3 2 2" xfId="11714"/>
    <cellStyle name="Normal 2 2 9 2 3 2 2 2" xfId="11715"/>
    <cellStyle name="Normal 2 2 9 2 3 2 2 3" xfId="11716"/>
    <cellStyle name="Normal 2 2 9 2 3 2 2 4" xfId="11717"/>
    <cellStyle name="Normal 2 2 9 2 3 2 3" xfId="11718"/>
    <cellStyle name="Normal 2 2 9 2 3 2 4" xfId="11719"/>
    <cellStyle name="Normal 2 2 9 2 3 2 5" xfId="11720"/>
    <cellStyle name="Normal 2 2 9 2 3 3" xfId="11721"/>
    <cellStyle name="Normal 2 2 9 2 3 3 2" xfId="11722"/>
    <cellStyle name="Normal 2 2 9 2 3 3 3" xfId="11723"/>
    <cellStyle name="Normal 2 2 9 2 3 3 4" xfId="11724"/>
    <cellStyle name="Normal 2 2 9 2 3 4" xfId="11725"/>
    <cellStyle name="Normal 2 2 9 2 3 5" xfId="11726"/>
    <cellStyle name="Normal 2 2 9 2 3 6" xfId="11727"/>
    <cellStyle name="Normal 2 2 9 2 4" xfId="11728"/>
    <cellStyle name="Normal 2 2 9 2 4 2" xfId="11729"/>
    <cellStyle name="Normal 2 2 9 2 4 2 2" xfId="11730"/>
    <cellStyle name="Normal 2 2 9 2 4 2 2 2" xfId="11731"/>
    <cellStyle name="Normal 2 2 9 2 4 2 2 3" xfId="11732"/>
    <cellStyle name="Normal 2 2 9 2 4 2 2 4" xfId="11733"/>
    <cellStyle name="Normal 2 2 9 2 4 2 3" xfId="11734"/>
    <cellStyle name="Normal 2 2 9 2 4 2 4" xfId="11735"/>
    <cellStyle name="Normal 2 2 9 2 4 2 5" xfId="11736"/>
    <cellStyle name="Normal 2 2 9 2 4 3" xfId="11737"/>
    <cellStyle name="Normal 2 2 9 2 4 3 2" xfId="11738"/>
    <cellStyle name="Normal 2 2 9 2 4 3 3" xfId="11739"/>
    <cellStyle name="Normal 2 2 9 2 4 3 4" xfId="11740"/>
    <cellStyle name="Normal 2 2 9 2 4 4" xfId="11741"/>
    <cellStyle name="Normal 2 2 9 2 4 5" xfId="11742"/>
    <cellStyle name="Normal 2 2 9 2 4 6" xfId="11743"/>
    <cellStyle name="Normal 2 2 9 2 5" xfId="11744"/>
    <cellStyle name="Normal 2 2 9 2 5 2" xfId="11745"/>
    <cellStyle name="Normal 2 2 9 2 5 2 2" xfId="11746"/>
    <cellStyle name="Normal 2 2 9 2 5 2 2 2" xfId="11747"/>
    <cellStyle name="Normal 2 2 9 2 5 2 2 3" xfId="11748"/>
    <cellStyle name="Normal 2 2 9 2 5 2 2 4" xfId="11749"/>
    <cellStyle name="Normal 2 2 9 2 5 2 3" xfId="11750"/>
    <cellStyle name="Normal 2 2 9 2 5 2 4" xfId="11751"/>
    <cellStyle name="Normal 2 2 9 2 5 2 5" xfId="11752"/>
    <cellStyle name="Normal 2 2 9 2 5 3" xfId="11753"/>
    <cellStyle name="Normal 2 2 9 2 5 3 2" xfId="11754"/>
    <cellStyle name="Normal 2 2 9 2 5 3 3" xfId="11755"/>
    <cellStyle name="Normal 2 2 9 2 5 3 4" xfId="11756"/>
    <cellStyle name="Normal 2 2 9 2 5 4" xfId="11757"/>
    <cellStyle name="Normal 2 2 9 2 5 5" xfId="11758"/>
    <cellStyle name="Normal 2 2 9 2 5 6" xfId="11759"/>
    <cellStyle name="Normal 2 2 9 2 6" xfId="11760"/>
    <cellStyle name="Normal 2 2 9 2 6 2" xfId="11761"/>
    <cellStyle name="Normal 2 2 9 2 6 2 2" xfId="11762"/>
    <cellStyle name="Normal 2 2 9 2 6 2 2 2" xfId="11763"/>
    <cellStyle name="Normal 2 2 9 2 6 2 2 3" xfId="11764"/>
    <cellStyle name="Normal 2 2 9 2 6 2 2 4" xfId="11765"/>
    <cellStyle name="Normal 2 2 9 2 6 2 3" xfId="11766"/>
    <cellStyle name="Normal 2 2 9 2 6 2 4" xfId="11767"/>
    <cellStyle name="Normal 2 2 9 2 6 2 5" xfId="11768"/>
    <cellStyle name="Normal 2 2 9 2 6 3" xfId="11769"/>
    <cellStyle name="Normal 2 2 9 2 6 3 2" xfId="11770"/>
    <cellStyle name="Normal 2 2 9 2 6 3 3" xfId="11771"/>
    <cellStyle name="Normal 2 2 9 2 6 3 4" xfId="11772"/>
    <cellStyle name="Normal 2 2 9 2 6 4" xfId="11773"/>
    <cellStyle name="Normal 2 2 9 2 6 5" xfId="11774"/>
    <cellStyle name="Normal 2 2 9 2 6 6" xfId="11775"/>
    <cellStyle name="Normal 2 2 9 2 7" xfId="11776"/>
    <cellStyle name="Normal 2 2 9 2 7 2" xfId="11777"/>
    <cellStyle name="Normal 2 2 9 2 7 2 2" xfId="11778"/>
    <cellStyle name="Normal 2 2 9 2 7 2 2 2" xfId="11779"/>
    <cellStyle name="Normal 2 2 9 2 7 2 2 3" xfId="11780"/>
    <cellStyle name="Normal 2 2 9 2 7 2 2 4" xfId="11781"/>
    <cellStyle name="Normal 2 2 9 2 7 2 3" xfId="11782"/>
    <cellStyle name="Normal 2 2 9 2 7 2 4" xfId="11783"/>
    <cellStyle name="Normal 2 2 9 2 7 2 5" xfId="11784"/>
    <cellStyle name="Normal 2 2 9 2 7 3" xfId="11785"/>
    <cellStyle name="Normal 2 2 9 2 7 3 2" xfId="11786"/>
    <cellStyle name="Normal 2 2 9 2 7 3 3" xfId="11787"/>
    <cellStyle name="Normal 2 2 9 2 7 3 4" xfId="11788"/>
    <cellStyle name="Normal 2 2 9 2 7 4" xfId="11789"/>
    <cellStyle name="Normal 2 2 9 2 7 5" xfId="11790"/>
    <cellStyle name="Normal 2 2 9 2 7 6" xfId="11791"/>
    <cellStyle name="Normal 2 2 9 2 8" xfId="11792"/>
    <cellStyle name="Normal 2 2 9 2 8 2" xfId="11793"/>
    <cellStyle name="Normal 2 2 9 2 8 2 2" xfId="11794"/>
    <cellStyle name="Normal 2 2 9 2 8 2 2 2" xfId="11795"/>
    <cellStyle name="Normal 2 2 9 2 8 2 2 3" xfId="11796"/>
    <cellStyle name="Normal 2 2 9 2 8 2 2 4" xfId="11797"/>
    <cellStyle name="Normal 2 2 9 2 8 2 3" xfId="11798"/>
    <cellStyle name="Normal 2 2 9 2 8 2 4" xfId="11799"/>
    <cellStyle name="Normal 2 2 9 2 8 2 5" xfId="11800"/>
    <cellStyle name="Normal 2 2 9 2 8 3" xfId="11801"/>
    <cellStyle name="Normal 2 2 9 2 8 3 2" xfId="11802"/>
    <cellStyle name="Normal 2 2 9 2 8 3 3" xfId="11803"/>
    <cellStyle name="Normal 2 2 9 2 8 3 4" xfId="11804"/>
    <cellStyle name="Normal 2 2 9 2 8 4" xfId="11805"/>
    <cellStyle name="Normal 2 2 9 2 8 5" xfId="11806"/>
    <cellStyle name="Normal 2 2 9 2 8 6" xfId="11807"/>
    <cellStyle name="Normal 2 2 9 2 9" xfId="11808"/>
    <cellStyle name="Normal 2 2 9 2 9 2" xfId="11809"/>
    <cellStyle name="Normal 2 2 9 2 9 2 2" xfId="11810"/>
    <cellStyle name="Normal 2 2 9 2 9 2 3" xfId="11811"/>
    <cellStyle name="Normal 2 2 9 2 9 2 4" xfId="11812"/>
    <cellStyle name="Normal 2 2 9 2 9 3" xfId="11813"/>
    <cellStyle name="Normal 2 2 9 2 9 4" xfId="11814"/>
    <cellStyle name="Normal 2 2 9 2 9 5" xfId="11815"/>
    <cellStyle name="Normal 2 2 9 3" xfId="11816"/>
    <cellStyle name="Normal 2 2 9 3 2" xfId="11817"/>
    <cellStyle name="Normal 2 2 9 3 3" xfId="11818"/>
    <cellStyle name="Normal 2 2 9 3 3 2" xfId="11819"/>
    <cellStyle name="Normal 2 2 9 3 3 2 2" xfId="11820"/>
    <cellStyle name="Normal 2 2 9 3 3 2 3" xfId="11821"/>
    <cellStyle name="Normal 2 2 9 3 3 2 4" xfId="11822"/>
    <cellStyle name="Normal 2 2 9 3 3 3" xfId="11823"/>
    <cellStyle name="Normal 2 2 9 3 3 4" xfId="11824"/>
    <cellStyle name="Normal 2 2 9 3 3 5" xfId="11825"/>
    <cellStyle name="Normal 2 2 9 3 4" xfId="11826"/>
    <cellStyle name="Normal 2 2 9 3 4 2" xfId="11827"/>
    <cellStyle name="Normal 2 2 9 3 4 3" xfId="11828"/>
    <cellStyle name="Normal 2 2 9 3 4 4" xfId="11829"/>
    <cellStyle name="Normal 2 2 9 3 5" xfId="11830"/>
    <cellStyle name="Normal 2 2 9 3 6" xfId="11831"/>
    <cellStyle name="Normal 2 2 9 3 7" xfId="11832"/>
    <cellStyle name="Normal 2 2 9 4" xfId="11833"/>
    <cellStyle name="Normal 2 2 9 5" xfId="11834"/>
    <cellStyle name="Normal 2 2 9 6" xfId="11835"/>
    <cellStyle name="Normal 2 2 9 7" xfId="11836"/>
    <cellStyle name="Normal 2 2 9 8" xfId="11837"/>
    <cellStyle name="Normal 2 2 9 9" xfId="11838"/>
    <cellStyle name="Normal 2 2 90" xfId="11839"/>
    <cellStyle name="Normal 2 2 91" xfId="11840"/>
    <cellStyle name="Normal 2 2 92" xfId="11841"/>
    <cellStyle name="Normal 2 2 93" xfId="11842"/>
    <cellStyle name="Normal 2 2 94" xfId="11843"/>
    <cellStyle name="Normal 2 2 95" xfId="11844"/>
    <cellStyle name="Normal 2 2 96" xfId="11845"/>
    <cellStyle name="Normal 2 2 97" xfId="11846"/>
    <cellStyle name="Normal 2 2 98" xfId="11847"/>
    <cellStyle name="Normal 2 2 99" xfId="11848"/>
    <cellStyle name="Normal 2 2_Guarantees" xfId="11849"/>
    <cellStyle name="Normal 2 20" xfId="11850"/>
    <cellStyle name="Normal 2 20 2" xfId="11851"/>
    <cellStyle name="Normal 2 21" xfId="11852"/>
    <cellStyle name="Normal 2 21 2" xfId="11853"/>
    <cellStyle name="Normal 2 21 2 2" xfId="11854"/>
    <cellStyle name="Normal 2 21 2 2 2" xfId="11855"/>
    <cellStyle name="Normal 2 21 2 2 3" xfId="11856"/>
    <cellStyle name="Normal 2 21 2 2 4" xfId="11857"/>
    <cellStyle name="Normal 2 21 2 3" xfId="11858"/>
    <cellStyle name="Normal 2 21 2 4" xfId="11859"/>
    <cellStyle name="Normal 2 21 2 5" xfId="11860"/>
    <cellStyle name="Normal 2 21 3" xfId="11861"/>
    <cellStyle name="Normal 2 21 4" xfId="11862"/>
    <cellStyle name="Normal 2 21 4 2" xfId="11863"/>
    <cellStyle name="Normal 2 21 4 3" xfId="11864"/>
    <cellStyle name="Normal 2 21 4 4" xfId="11865"/>
    <cellStyle name="Normal 2 21 5" xfId="11866"/>
    <cellStyle name="Normal 2 21 6" xfId="11867"/>
    <cellStyle name="Normal 2 21 7" xfId="11868"/>
    <cellStyle name="Normal 2 22" xfId="11869"/>
    <cellStyle name="Normal 2 22 2" xfId="11870"/>
    <cellStyle name="Normal 2 22 2 2" xfId="11871"/>
    <cellStyle name="Normal 2 22 2 2 2" xfId="11872"/>
    <cellStyle name="Normal 2 22 2 2 3" xfId="11873"/>
    <cellStyle name="Normal 2 22 2 2 4" xfId="11874"/>
    <cellStyle name="Normal 2 22 2 3" xfId="11875"/>
    <cellStyle name="Normal 2 22 2 4" xfId="11876"/>
    <cellStyle name="Normal 2 22 2 5" xfId="11877"/>
    <cellStyle name="Normal 2 22 3" xfId="11878"/>
    <cellStyle name="Normal 2 22 4" xfId="11879"/>
    <cellStyle name="Normal 2 22 4 2" xfId="11880"/>
    <cellStyle name="Normal 2 22 4 3" xfId="11881"/>
    <cellStyle name="Normal 2 22 4 4" xfId="11882"/>
    <cellStyle name="Normal 2 22 5" xfId="11883"/>
    <cellStyle name="Normal 2 22 6" xfId="11884"/>
    <cellStyle name="Normal 2 22 7" xfId="11885"/>
    <cellStyle name="Normal 2 23" xfId="11886"/>
    <cellStyle name="Normal 2 23 2" xfId="11887"/>
    <cellStyle name="Normal 2 24" xfId="11888"/>
    <cellStyle name="Normal 2 24 2" xfId="11889"/>
    <cellStyle name="Normal 2 24 3" xfId="11890"/>
    <cellStyle name="Normal 2 24 4" xfId="11891"/>
    <cellStyle name="Normal 2 25" xfId="11892"/>
    <cellStyle name="Normal 2 25 2" xfId="11893"/>
    <cellStyle name="Normal 2 25 3" xfId="11894"/>
    <cellStyle name="Normal 2 25 4" xfId="11895"/>
    <cellStyle name="Normal 2 26" xfId="11896"/>
    <cellStyle name="Normal 2 26 2" xfId="11897"/>
    <cellStyle name="Normal 2 27" xfId="11898"/>
    <cellStyle name="Normal 2 27 2" xfId="11899"/>
    <cellStyle name="Normal 2 28" xfId="11900"/>
    <cellStyle name="Normal 2 28 2" xfId="11901"/>
    <cellStyle name="Normal 2 29" xfId="11902"/>
    <cellStyle name="Normal 2 29 2" xfId="11903"/>
    <cellStyle name="Normal 2 3" xfId="11904"/>
    <cellStyle name="Normal 2 3 10" xfId="11905"/>
    <cellStyle name="Normal 2 3 10 2" xfId="11906"/>
    <cellStyle name="Normal 2 3 10 2 2" xfId="11907"/>
    <cellStyle name="Normal 2 3 10 2 2 2" xfId="11908"/>
    <cellStyle name="Normal 2 3 10 2 2 3" xfId="11909"/>
    <cellStyle name="Normal 2 3 10 2 2 4" xfId="11910"/>
    <cellStyle name="Normal 2 3 10 2 3" xfId="11911"/>
    <cellStyle name="Normal 2 3 10 2 4" xfId="11912"/>
    <cellStyle name="Normal 2 3 10 2 5" xfId="11913"/>
    <cellStyle name="Normal 2 3 10 3" xfId="11914"/>
    <cellStyle name="Normal 2 3 10 4" xfId="11915"/>
    <cellStyle name="Normal 2 3 10 4 2" xfId="11916"/>
    <cellStyle name="Normal 2 3 10 4 3" xfId="11917"/>
    <cellStyle name="Normal 2 3 10 4 4" xfId="11918"/>
    <cellStyle name="Normal 2 3 10 5" xfId="11919"/>
    <cellStyle name="Normal 2 3 10 6" xfId="11920"/>
    <cellStyle name="Normal 2 3 10 7" xfId="11921"/>
    <cellStyle name="Normal 2 3 11" xfId="11922"/>
    <cellStyle name="Normal 2 3 11 2" xfId="11923"/>
    <cellStyle name="Normal 2 3 12" xfId="11924"/>
    <cellStyle name="Normal 2 3 12 2" xfId="11925"/>
    <cellStyle name="Normal 2 3 13" xfId="11926"/>
    <cellStyle name="Normal 2 3 13 2" xfId="11927"/>
    <cellStyle name="Normal 2 3 2" xfId="11928"/>
    <cellStyle name="Normal 2 3 2 2" xfId="11929"/>
    <cellStyle name="Normal 2 3 2 2 2" xfId="11930"/>
    <cellStyle name="Normal 2 3 2 2 3" xfId="11931"/>
    <cellStyle name="Normal 2 3 2 2 3 2" xfId="11932"/>
    <cellStyle name="Normal 2 3 2 2 3 2 2" xfId="11933"/>
    <cellStyle name="Normal 2 3 2 2 3 2 3" xfId="11934"/>
    <cellStyle name="Normal 2 3 2 2 3 2 4" xfId="11935"/>
    <cellStyle name="Normal 2 3 2 2 3 3" xfId="11936"/>
    <cellStyle name="Normal 2 3 2 2 3 4" xfId="11937"/>
    <cellStyle name="Normal 2 3 2 2 3 5" xfId="11938"/>
    <cellStyle name="Normal 2 3 2 2 4" xfId="11939"/>
    <cellStyle name="Normal 2 3 2 2 5" xfId="11940"/>
    <cellStyle name="Normal 2 3 2 2 5 2" xfId="11941"/>
    <cellStyle name="Normal 2 3 2 2 5 3" xfId="11942"/>
    <cellStyle name="Normal 2 3 2 2 5 4" xfId="11943"/>
    <cellStyle name="Normal 2 3 2 2 6" xfId="11944"/>
    <cellStyle name="Normal 2 3 2 2 7" xfId="11945"/>
    <cellStyle name="Normal 2 3 2 2 8" xfId="11946"/>
    <cellStyle name="Normal 2 3 2 3" xfId="11947"/>
    <cellStyle name="Normal 2 3 2 4" xfId="11948"/>
    <cellStyle name="Normal 2 3 2 4 2" xfId="11949"/>
    <cellStyle name="Normal 2 3 2 4 2 2" xfId="11950"/>
    <cellStyle name="Normal 2 3 2 4 2 3" xfId="11951"/>
    <cellStyle name="Normal 2 3 2 4 2 4" xfId="11952"/>
    <cellStyle name="Normal 2 3 2 4 3" xfId="11953"/>
    <cellStyle name="Normal 2 3 2 4 4" xfId="11954"/>
    <cellStyle name="Normal 2 3 2 4 5" xfId="11955"/>
    <cellStyle name="Normal 2 3 2 5" xfId="11956"/>
    <cellStyle name="Normal 2 3 2 5 2" xfId="11957"/>
    <cellStyle name="Normal 2 3 2 5 3" xfId="11958"/>
    <cellStyle name="Normal 2 3 2 5 4" xfId="11959"/>
    <cellStyle name="Normal 2 3 2 6" xfId="11960"/>
    <cellStyle name="Normal 2 3 2 7" xfId="11961"/>
    <cellStyle name="Normal 2 3 2 8" xfId="11962"/>
    <cellStyle name="Normal 2 3 3" xfId="11963"/>
    <cellStyle name="Normal 2 3 4" xfId="11964"/>
    <cellStyle name="Normal 2 3 5" xfId="11965"/>
    <cellStyle name="Normal 2 3 6" xfId="11966"/>
    <cellStyle name="Normal 2 3 7" xfId="11967"/>
    <cellStyle name="Normal 2 3 8" xfId="11968"/>
    <cellStyle name="Normal 2 3 9" xfId="11969"/>
    <cellStyle name="Normal 2 3 9 2" xfId="11970"/>
    <cellStyle name="Normal 2 30" xfId="11971"/>
    <cellStyle name="Normal 2 30 2" xfId="11972"/>
    <cellStyle name="Normal 2 31" xfId="11973"/>
    <cellStyle name="Normal 2 31 2" xfId="11974"/>
    <cellStyle name="Normal 2 32" xfId="11975"/>
    <cellStyle name="Normal 2 32 2" xfId="11976"/>
    <cellStyle name="Normal 2 33" xfId="11977"/>
    <cellStyle name="Normal 2 33 2" xfId="11978"/>
    <cellStyle name="Normal 2 34" xfId="11979"/>
    <cellStyle name="Normal 2 34 2" xfId="11980"/>
    <cellStyle name="Normal 2 35" xfId="11981"/>
    <cellStyle name="Normal 2 35 2" xfId="11982"/>
    <cellStyle name="Normal 2 36" xfId="11983"/>
    <cellStyle name="Normal 2 36 2" xfId="11984"/>
    <cellStyle name="Normal 2 37" xfId="11985"/>
    <cellStyle name="Normal 2 37 2" xfId="11986"/>
    <cellStyle name="Normal 2 38" xfId="11987"/>
    <cellStyle name="Normal 2 38 2" xfId="11988"/>
    <cellStyle name="Normal 2 39" xfId="11989"/>
    <cellStyle name="Normal 2 39 2" xfId="11990"/>
    <cellStyle name="Normal 2 4" xfId="11991"/>
    <cellStyle name="Normal 2 4 10" xfId="11992"/>
    <cellStyle name="Normal 2 4 10 2" xfId="11993"/>
    <cellStyle name="Normal 2 4 11" xfId="11994"/>
    <cellStyle name="Normal 2 4 12" xfId="11995"/>
    <cellStyle name="Normal 2 4 12 2" xfId="11996"/>
    <cellStyle name="Normal 2 4 13" xfId="11997"/>
    <cellStyle name="Normal 2 4 14" xfId="11998"/>
    <cellStyle name="Normal 2 4 2" xfId="11999"/>
    <cellStyle name="Normal 2 4 2 2" xfId="12000"/>
    <cellStyle name="Normal 2 4 3" xfId="12001"/>
    <cellStyle name="Normal 2 4 4" xfId="12002"/>
    <cellStyle name="Normal 2 4 5" xfId="12003"/>
    <cellStyle name="Normal 2 4 6" xfId="12004"/>
    <cellStyle name="Normal 2 4 7" xfId="12005"/>
    <cellStyle name="Normal 2 4 8" xfId="12006"/>
    <cellStyle name="Normal 2 4 9" xfId="12007"/>
    <cellStyle name="Normal 2 4 9 2" xfId="12008"/>
    <cellStyle name="Normal 2 40" xfId="12009"/>
    <cellStyle name="Normal 2 40 2" xfId="12010"/>
    <cellStyle name="Normal 2 41" xfId="12011"/>
    <cellStyle name="Normal 2 41 2" xfId="12012"/>
    <cellStyle name="Normal 2 42" xfId="12013"/>
    <cellStyle name="Normal 2 42 2" xfId="12014"/>
    <cellStyle name="Normal 2 43" xfId="12015"/>
    <cellStyle name="Normal 2 43 2" xfId="12016"/>
    <cellStyle name="Normal 2 44" xfId="12017"/>
    <cellStyle name="Normal 2 44 2" xfId="12018"/>
    <cellStyle name="Normal 2 45" xfId="12019"/>
    <cellStyle name="Normal 2 45 2" xfId="12020"/>
    <cellStyle name="Normal 2 46" xfId="12021"/>
    <cellStyle name="Normal 2 46 2" xfId="12022"/>
    <cellStyle name="Normal 2 47" xfId="12023"/>
    <cellStyle name="Normal 2 47 2" xfId="12024"/>
    <cellStyle name="Normal 2 48" xfId="12025"/>
    <cellStyle name="Normal 2 48 2" xfId="12026"/>
    <cellStyle name="Normal 2 49" xfId="12027"/>
    <cellStyle name="Normal 2 49 2" xfId="12028"/>
    <cellStyle name="Normal 2 5" xfId="12029"/>
    <cellStyle name="Normal 2 5 10" xfId="12030"/>
    <cellStyle name="Normal 2 5 11" xfId="12031"/>
    <cellStyle name="Normal 2 5 12" xfId="12032"/>
    <cellStyle name="Normal 2 5 13" xfId="12033"/>
    <cellStyle name="Normal 2 5 2" xfId="12034"/>
    <cellStyle name="Normal 2 5 2 2" xfId="12035"/>
    <cellStyle name="Normal 2 5 3" xfId="12036"/>
    <cellStyle name="Normal 2 5 3 2" xfId="12037"/>
    <cellStyle name="Normal 2 5 4" xfId="12038"/>
    <cellStyle name="Normal 2 5 4 2" xfId="12039"/>
    <cellStyle name="Normal 2 5 5" xfId="12040"/>
    <cellStyle name="Normal 2 5 5 2" xfId="12041"/>
    <cellStyle name="Normal 2 5 6" xfId="12042"/>
    <cellStyle name="Normal 2 5 6 2" xfId="12043"/>
    <cellStyle name="Normal 2 5 7" xfId="12044"/>
    <cellStyle name="Normal 2 5 8" xfId="12045"/>
    <cellStyle name="Normal 2 5 9" xfId="12046"/>
    <cellStyle name="Normal 2 50" xfId="12047"/>
    <cellStyle name="Normal 2 50 2" xfId="12048"/>
    <cellStyle name="Normal 2 51" xfId="12049"/>
    <cellStyle name="Normal 2 51 2" xfId="12050"/>
    <cellStyle name="Normal 2 52" xfId="12051"/>
    <cellStyle name="Normal 2 52 2" xfId="12052"/>
    <cellStyle name="Normal 2 53" xfId="12053"/>
    <cellStyle name="Normal 2 53 2" xfId="12054"/>
    <cellStyle name="Normal 2 54" xfId="12055"/>
    <cellStyle name="Normal 2 54 2" xfId="12056"/>
    <cellStyle name="Normal 2 55" xfId="12057"/>
    <cellStyle name="Normal 2 55 2" xfId="12058"/>
    <cellStyle name="Normal 2 56" xfId="12059"/>
    <cellStyle name="Normal 2 56 2" xfId="12060"/>
    <cellStyle name="Normal 2 57" xfId="12061"/>
    <cellStyle name="Normal 2 6" xfId="12062"/>
    <cellStyle name="Normal 2 6 10" xfId="12063"/>
    <cellStyle name="Normal 2 6 11" xfId="12064"/>
    <cellStyle name="Normal 2 6 12" xfId="12065"/>
    <cellStyle name="Normal 2 6 13" xfId="12066"/>
    <cellStyle name="Normal 2 6 2" xfId="12067"/>
    <cellStyle name="Normal 2 6 2 2" xfId="12068"/>
    <cellStyle name="Normal 2 6 3" xfId="12069"/>
    <cellStyle name="Normal 2 6 3 2" xfId="12070"/>
    <cellStyle name="Normal 2 6 4" xfId="12071"/>
    <cellStyle name="Normal 2 6 5" xfId="12072"/>
    <cellStyle name="Normal 2 6 6" xfId="12073"/>
    <cellStyle name="Normal 2 6 7" xfId="12074"/>
    <cellStyle name="Normal 2 6 8" xfId="12075"/>
    <cellStyle name="Normal 2 6 9" xfId="12076"/>
    <cellStyle name="Normal 2 7" xfId="12077"/>
    <cellStyle name="Normal 2 7 10" xfId="12078"/>
    <cellStyle name="Normal 2 7 11" xfId="12079"/>
    <cellStyle name="Normal 2 7 12" xfId="12080"/>
    <cellStyle name="Normal 2 7 13" xfId="12081"/>
    <cellStyle name="Normal 2 7 13 2" xfId="12082"/>
    <cellStyle name="Normal 2 7 13 2 2" xfId="12083"/>
    <cellStyle name="Normal 2 7 13 2 3" xfId="12084"/>
    <cellStyle name="Normal 2 7 13 2 4" xfId="12085"/>
    <cellStyle name="Normal 2 7 13 3" xfId="12086"/>
    <cellStyle name="Normal 2 7 13 4" xfId="12087"/>
    <cellStyle name="Normal 2 7 13 5" xfId="12088"/>
    <cellStyle name="Normal 2 7 14" xfId="12089"/>
    <cellStyle name="Normal 2 7 14 2" xfId="12090"/>
    <cellStyle name="Normal 2 7 14 3" xfId="12091"/>
    <cellStyle name="Normal 2 7 14 4" xfId="12092"/>
    <cellStyle name="Normal 2 7 15" xfId="12093"/>
    <cellStyle name="Normal 2 7 16" xfId="12094"/>
    <cellStyle name="Normal 2 7 17" xfId="12095"/>
    <cellStyle name="Normal 2 7 2" xfId="12096"/>
    <cellStyle name="Normal 2 7 2 2" xfId="12097"/>
    <cellStyle name="Normal 2 7 3" xfId="12098"/>
    <cellStyle name="Normal 2 7 3 2" xfId="12099"/>
    <cellStyle name="Normal 2 7 4" xfId="12100"/>
    <cellStyle name="Normal 2 7 5" xfId="12101"/>
    <cellStyle name="Normal 2 7 6" xfId="12102"/>
    <cellStyle name="Normal 2 7 7" xfId="12103"/>
    <cellStyle name="Normal 2 7 8" xfId="12104"/>
    <cellStyle name="Normal 2 7 9" xfId="12105"/>
    <cellStyle name="Normal 2 8" xfId="12106"/>
    <cellStyle name="Normal 2 8 2" xfId="12107"/>
    <cellStyle name="Normal 2 8 3" xfId="12108"/>
    <cellStyle name="Normal 2 8 3 2" xfId="12109"/>
    <cellStyle name="Normal 2 8 4" xfId="12110"/>
    <cellStyle name="Normal 2 8 4 2" xfId="12111"/>
    <cellStyle name="Normal 2 8 4 2 2" xfId="12112"/>
    <cellStyle name="Normal 2 8 4 2 2 2" xfId="12113"/>
    <cellStyle name="Normal 2 8 4 2 2 3" xfId="12114"/>
    <cellStyle name="Normal 2 8 4 2 2 4" xfId="12115"/>
    <cellStyle name="Normal 2 8 4 2 3" xfId="12116"/>
    <cellStyle name="Normal 2 8 4 2 4" xfId="12117"/>
    <cellStyle name="Normal 2 8 4 2 5" xfId="12118"/>
    <cellStyle name="Normal 2 8 4 3" xfId="12119"/>
    <cellStyle name="Normal 2 8 4 4" xfId="12120"/>
    <cellStyle name="Normal 2 8 4 4 2" xfId="12121"/>
    <cellStyle name="Normal 2 8 4 4 3" xfId="12122"/>
    <cellStyle name="Normal 2 8 4 4 4" xfId="12123"/>
    <cellStyle name="Normal 2 8 4 5" xfId="12124"/>
    <cellStyle name="Normal 2 8 4 6" xfId="12125"/>
    <cellStyle name="Normal 2 8 4 7" xfId="12126"/>
    <cellStyle name="Normal 2 8 5" xfId="12127"/>
    <cellStyle name="Normal 2 8 5 2" xfId="12128"/>
    <cellStyle name="Normal 2 8 5 2 2" xfId="12129"/>
    <cellStyle name="Normal 2 8 5 2 3" xfId="12130"/>
    <cellStyle name="Normal 2 8 5 2 4" xfId="12131"/>
    <cellStyle name="Normal 2 8 5 3" xfId="12132"/>
    <cellStyle name="Normal 2 8 5 4" xfId="12133"/>
    <cellStyle name="Normal 2 8 5 5" xfId="12134"/>
    <cellStyle name="Normal 2 8 6" xfId="12135"/>
    <cellStyle name="Normal 2 8 6 2" xfId="12136"/>
    <cellStyle name="Normal 2 8 6 3" xfId="12137"/>
    <cellStyle name="Normal 2 8 6 4" xfId="12138"/>
    <cellStyle name="Normal 2 8 7" xfId="12139"/>
    <cellStyle name="Normal 2 8 8" xfId="12140"/>
    <cellStyle name="Normal 2 8 9" xfId="12141"/>
    <cellStyle name="Normal 2 9" xfId="12142"/>
    <cellStyle name="Normal 2 9 10" xfId="12143"/>
    <cellStyle name="Normal 2 9 10 2" xfId="12144"/>
    <cellStyle name="Normal 2 9 10 2 2" xfId="12145"/>
    <cellStyle name="Normal 2 9 10 2 2 2" xfId="12146"/>
    <cellStyle name="Normal 2 9 10 2 2 3" xfId="12147"/>
    <cellStyle name="Normal 2 9 10 2 2 4" xfId="12148"/>
    <cellStyle name="Normal 2 9 10 2 3" xfId="12149"/>
    <cellStyle name="Normal 2 9 10 2 4" xfId="12150"/>
    <cellStyle name="Normal 2 9 10 2 5" xfId="12151"/>
    <cellStyle name="Normal 2 9 10 3" xfId="12152"/>
    <cellStyle name="Normal 2 9 10 3 2" xfId="12153"/>
    <cellStyle name="Normal 2 9 10 3 3" xfId="12154"/>
    <cellStyle name="Normal 2 9 10 3 4" xfId="12155"/>
    <cellStyle name="Normal 2 9 10 4" xfId="12156"/>
    <cellStyle name="Normal 2 9 10 5" xfId="12157"/>
    <cellStyle name="Normal 2 9 10 6" xfId="12158"/>
    <cellStyle name="Normal 2 9 11" xfId="12159"/>
    <cellStyle name="Normal 2 9 11 2" xfId="12160"/>
    <cellStyle name="Normal 2 9 11 2 2" xfId="12161"/>
    <cellStyle name="Normal 2 9 11 2 3" xfId="12162"/>
    <cellStyle name="Normal 2 9 11 2 4" xfId="12163"/>
    <cellStyle name="Normal 2 9 11 3" xfId="12164"/>
    <cellStyle name="Normal 2 9 11 4" xfId="12165"/>
    <cellStyle name="Normal 2 9 11 5" xfId="12166"/>
    <cellStyle name="Normal 2 9 12" xfId="12167"/>
    <cellStyle name="Normal 2 9 12 2" xfId="12168"/>
    <cellStyle name="Normal 2 9 12 3" xfId="12169"/>
    <cellStyle name="Normal 2 9 12 4" xfId="12170"/>
    <cellStyle name="Normal 2 9 13" xfId="12171"/>
    <cellStyle name="Normal 2 9 14" xfId="12172"/>
    <cellStyle name="Normal 2 9 15" xfId="12173"/>
    <cellStyle name="Normal 2 9 2" xfId="12174"/>
    <cellStyle name="Normal 2 9 2 2" xfId="12175"/>
    <cellStyle name="Normal 2 9 2 2 2" xfId="12176"/>
    <cellStyle name="Normal 2 9 2 3" xfId="12177"/>
    <cellStyle name="Normal 2 9 2 4" xfId="12178"/>
    <cellStyle name="Normal 2 9 2 5" xfId="12179"/>
    <cellStyle name="Normal 2 9 2 6" xfId="12180"/>
    <cellStyle name="Normal 2 9 2 7" xfId="12181"/>
    <cellStyle name="Normal 2 9 2 8" xfId="12182"/>
    <cellStyle name="Normal 2 9 3" xfId="12183"/>
    <cellStyle name="Normal 2 9 3 2" xfId="12184"/>
    <cellStyle name="Normal 2 9 4" xfId="12185"/>
    <cellStyle name="Normal 2 9 5" xfId="12186"/>
    <cellStyle name="Normal 2 9 6" xfId="12187"/>
    <cellStyle name="Normal 2 9 7" xfId="12188"/>
    <cellStyle name="Normal 2 9 8" xfId="12189"/>
    <cellStyle name="Normal 2 9 9" xfId="12190"/>
    <cellStyle name="Normal 2 9 9 2" xfId="12191"/>
    <cellStyle name="Normal 20" xfId="12192"/>
    <cellStyle name="Normal 20 10" xfId="12193"/>
    <cellStyle name="Normal 20 10 2" xfId="12194"/>
    <cellStyle name="Normal 20 11" xfId="12195"/>
    <cellStyle name="Normal 20 11 2" xfId="12196"/>
    <cellStyle name="Normal 20 12" xfId="12197"/>
    <cellStyle name="Normal 20 12 2" xfId="12198"/>
    <cellStyle name="Normal 20 13" xfId="12199"/>
    <cellStyle name="Normal 20 13 2" xfId="12200"/>
    <cellStyle name="Normal 20 13 2 2" xfId="12201"/>
    <cellStyle name="Normal 20 13 2 3" xfId="12202"/>
    <cellStyle name="Normal 20 13 2 3 2" xfId="12203"/>
    <cellStyle name="Normal 20 13 2 3 3" xfId="12204"/>
    <cellStyle name="Normal 20 13 2 3 4" xfId="12205"/>
    <cellStyle name="Normal 20 13 2 4" xfId="12206"/>
    <cellStyle name="Normal 20 13 2 5" xfId="12207"/>
    <cellStyle name="Normal 20 13 2 6" xfId="12208"/>
    <cellStyle name="Normal 20 13 3" xfId="12209"/>
    <cellStyle name="Normal 20 13 4" xfId="12210"/>
    <cellStyle name="Normal 20 13 4 2" xfId="12211"/>
    <cellStyle name="Normal 20 13 4 3" xfId="12212"/>
    <cellStyle name="Normal 20 13 4 4" xfId="12213"/>
    <cellStyle name="Normal 20 13 5" xfId="12214"/>
    <cellStyle name="Normal 20 13 6" xfId="12215"/>
    <cellStyle name="Normal 20 13 7" xfId="12216"/>
    <cellStyle name="Normal 20 14" xfId="12217"/>
    <cellStyle name="Normal 20 15" xfId="12218"/>
    <cellStyle name="Normal 20 15 2" xfId="12219"/>
    <cellStyle name="Normal 20 15 2 2" xfId="12220"/>
    <cellStyle name="Normal 20 15 2 3" xfId="12221"/>
    <cellStyle name="Normal 20 15 2 4" xfId="12222"/>
    <cellStyle name="Normal 20 15 3" xfId="12223"/>
    <cellStyle name="Normal 20 15 4" xfId="12224"/>
    <cellStyle name="Normal 20 15 5" xfId="12225"/>
    <cellStyle name="Normal 20 16" xfId="12226"/>
    <cellStyle name="Normal 20 16 2" xfId="12227"/>
    <cellStyle name="Normal 20 16 3" xfId="12228"/>
    <cellStyle name="Normal 20 16 4" xfId="12229"/>
    <cellStyle name="Normal 20 17" xfId="12230"/>
    <cellStyle name="Normal 20 18" xfId="12231"/>
    <cellStyle name="Normal 20 19" xfId="12232"/>
    <cellStyle name="Normal 20 2" xfId="12233"/>
    <cellStyle name="Normal 20 2 2" xfId="12234"/>
    <cellStyle name="Normal 20 2 2 2" xfId="12235"/>
    <cellStyle name="Normal 20 2 2 2 2" xfId="12236"/>
    <cellStyle name="Normal 20 2 2 2 2 2" xfId="12237"/>
    <cellStyle name="Normal 20 2 2 2 2 3" xfId="12238"/>
    <cellStyle name="Normal 20 2 2 2 2 4" xfId="12239"/>
    <cellStyle name="Normal 20 2 2 2 3" xfId="12240"/>
    <cellStyle name="Normal 20 2 2 2 4" xfId="12241"/>
    <cellStyle name="Normal 20 2 2 2 5" xfId="12242"/>
    <cellStyle name="Normal 20 2 2 3" xfId="12243"/>
    <cellStyle name="Normal 20 2 2 4" xfId="12244"/>
    <cellStyle name="Normal 20 2 2 4 2" xfId="12245"/>
    <cellStyle name="Normal 20 2 2 4 3" xfId="12246"/>
    <cellStyle name="Normal 20 2 2 4 4" xfId="12247"/>
    <cellStyle name="Normal 20 2 2 5" xfId="12248"/>
    <cellStyle name="Normal 20 2 2 6" xfId="12249"/>
    <cellStyle name="Normal 20 2 2 7" xfId="12250"/>
    <cellStyle name="Normal 20 3" xfId="12251"/>
    <cellStyle name="Normal 20 3 2" xfId="12252"/>
    <cellStyle name="Normal 20 3 2 2" xfId="12253"/>
    <cellStyle name="Normal 20 4" xfId="12254"/>
    <cellStyle name="Normal 20 4 2" xfId="12255"/>
    <cellStyle name="Normal 20 5" xfId="12256"/>
    <cellStyle name="Normal 20 5 2" xfId="12257"/>
    <cellStyle name="Normal 20 6" xfId="12258"/>
    <cellStyle name="Normal 20 6 2" xfId="12259"/>
    <cellStyle name="Normal 20 7" xfId="12260"/>
    <cellStyle name="Normal 20 7 2" xfId="12261"/>
    <cellStyle name="Normal 20 8" xfId="12262"/>
    <cellStyle name="Normal 20 8 2" xfId="12263"/>
    <cellStyle name="Normal 20 9" xfId="12264"/>
    <cellStyle name="Normal 20 9 2" xfId="12265"/>
    <cellStyle name="Normal 21" xfId="12266"/>
    <cellStyle name="Normal 21 10" xfId="12267"/>
    <cellStyle name="Normal 21 10 2" xfId="12268"/>
    <cellStyle name="Normal 21 11" xfId="12269"/>
    <cellStyle name="Normal 21 11 2" xfId="12270"/>
    <cellStyle name="Normal 21 12" xfId="12271"/>
    <cellStyle name="Normal 21 12 2" xfId="12272"/>
    <cellStyle name="Normal 21 13" xfId="12273"/>
    <cellStyle name="Normal 21 14" xfId="12274"/>
    <cellStyle name="Normal 21 14 2" xfId="12275"/>
    <cellStyle name="Normal 21 14 2 2" xfId="12276"/>
    <cellStyle name="Normal 21 14 2 2 2" xfId="12277"/>
    <cellStyle name="Normal 21 14 2 2 3" xfId="12278"/>
    <cellStyle name="Normal 21 14 2 2 4" xfId="12279"/>
    <cellStyle name="Normal 21 14 2 3" xfId="12280"/>
    <cellStyle name="Normal 21 14 2 4" xfId="12281"/>
    <cellStyle name="Normal 21 14 2 5" xfId="12282"/>
    <cellStyle name="Normal 21 14 3" xfId="12283"/>
    <cellStyle name="Normal 21 14 3 2" xfId="12284"/>
    <cellStyle name="Normal 21 14 3 3" xfId="12285"/>
    <cellStyle name="Normal 21 14 3 4" xfId="12286"/>
    <cellStyle name="Normal 21 14 4" xfId="12287"/>
    <cellStyle name="Normal 21 14 5" xfId="12288"/>
    <cellStyle name="Normal 21 14 6" xfId="12289"/>
    <cellStyle name="Normal 21 15" xfId="12290"/>
    <cellStyle name="Normal 21 15 2" xfId="12291"/>
    <cellStyle name="Normal 21 15 3" xfId="12292"/>
    <cellStyle name="Normal 21 15 4" xfId="12293"/>
    <cellStyle name="Normal 21 2" xfId="12294"/>
    <cellStyle name="Normal 21 2 2" xfId="12295"/>
    <cellStyle name="Normal 21 2 3" xfId="12296"/>
    <cellStyle name="Normal 21 2 3 2" xfId="12297"/>
    <cellStyle name="Normal 21 2 3 2 2" xfId="12298"/>
    <cellStyle name="Normal 21 2 3 2 2 2" xfId="12299"/>
    <cellStyle name="Normal 21 2 3 2 2 3" xfId="12300"/>
    <cellStyle name="Normal 21 2 3 2 2 4" xfId="12301"/>
    <cellStyle name="Normal 21 2 3 2 3" xfId="12302"/>
    <cellStyle name="Normal 21 2 3 2 4" xfId="12303"/>
    <cellStyle name="Normal 21 2 3 2 5" xfId="12304"/>
    <cellStyle name="Normal 21 2 3 3" xfId="12305"/>
    <cellStyle name="Normal 21 2 3 3 2" xfId="12306"/>
    <cellStyle name="Normal 21 2 3 3 3" xfId="12307"/>
    <cellStyle name="Normal 21 2 3 3 4" xfId="12308"/>
    <cellStyle name="Normal 21 2 3 4" xfId="12309"/>
    <cellStyle name="Normal 21 2 3 5" xfId="12310"/>
    <cellStyle name="Normal 21 2 3 6" xfId="12311"/>
    <cellStyle name="Normal 21 3" xfId="12312"/>
    <cellStyle name="Normal 21 3 2" xfId="12313"/>
    <cellStyle name="Normal 21 4" xfId="12314"/>
    <cellStyle name="Normal 21 4 2" xfId="12315"/>
    <cellStyle name="Normal 21 5" xfId="12316"/>
    <cellStyle name="Normal 21 5 2" xfId="12317"/>
    <cellStyle name="Normal 21 6" xfId="12318"/>
    <cellStyle name="Normal 21 6 2" xfId="12319"/>
    <cellStyle name="Normal 21 7" xfId="12320"/>
    <cellStyle name="Normal 21 7 2" xfId="12321"/>
    <cellStyle name="Normal 21 8" xfId="12322"/>
    <cellStyle name="Normal 21 8 2" xfId="12323"/>
    <cellStyle name="Normal 21 9" xfId="12324"/>
    <cellStyle name="Normal 21 9 2" xfId="12325"/>
    <cellStyle name="Normal 22" xfId="12326"/>
    <cellStyle name="Normal 22 2" xfId="12327"/>
    <cellStyle name="Normal 22 2 2" xfId="12328"/>
    <cellStyle name="Normal 22 2 3" xfId="12329"/>
    <cellStyle name="Normal 22 2 3 2" xfId="12330"/>
    <cellStyle name="Normal 22 2 3 2 2" xfId="12331"/>
    <cellStyle name="Normal 22 2 3 2 2 2" xfId="12332"/>
    <cellStyle name="Normal 22 2 3 2 2 3" xfId="12333"/>
    <cellStyle name="Normal 22 2 3 2 2 4" xfId="12334"/>
    <cellStyle name="Normal 22 2 3 2 3" xfId="12335"/>
    <cellStyle name="Normal 22 2 3 2 4" xfId="12336"/>
    <cellStyle name="Normal 22 2 3 2 5" xfId="12337"/>
    <cellStyle name="Normal 22 2 3 3" xfId="12338"/>
    <cellStyle name="Normal 22 2 3 3 2" xfId="12339"/>
    <cellStyle name="Normal 22 2 3 3 3" xfId="12340"/>
    <cellStyle name="Normal 22 2 3 3 4" xfId="12341"/>
    <cellStyle name="Normal 22 2 3 4" xfId="12342"/>
    <cellStyle name="Normal 22 2 3 5" xfId="12343"/>
    <cellStyle name="Normal 22 2 3 6" xfId="12344"/>
    <cellStyle name="Normal 22 3" xfId="12345"/>
    <cellStyle name="Normal 22 3 2" xfId="12346"/>
    <cellStyle name="Normal 22 3 2 2" xfId="12347"/>
    <cellStyle name="Normal 22 3 2 2 2" xfId="12348"/>
    <cellStyle name="Normal 22 3 2 2 2 2" xfId="12349"/>
    <cellStyle name="Normal 22 3 2 2 2 3" xfId="12350"/>
    <cellStyle name="Normal 22 3 2 2 2 4" xfId="12351"/>
    <cellStyle name="Normal 22 3 2 2 3" xfId="12352"/>
    <cellStyle name="Normal 22 3 2 2 4" xfId="12353"/>
    <cellStyle name="Normal 22 3 2 2 5" xfId="12354"/>
    <cellStyle name="Normal 22 3 2 3" xfId="12355"/>
    <cellStyle name="Normal 22 3 2 4" xfId="12356"/>
    <cellStyle name="Normal 22 3 2 4 2" xfId="12357"/>
    <cellStyle name="Normal 22 3 2 4 3" xfId="12358"/>
    <cellStyle name="Normal 22 3 2 4 4" xfId="12359"/>
    <cellStyle name="Normal 22 3 2 5" xfId="12360"/>
    <cellStyle name="Normal 22 3 2 6" xfId="12361"/>
    <cellStyle name="Normal 22 3 2 7" xfId="12362"/>
    <cellStyle name="Normal 22 3 3" xfId="12363"/>
    <cellStyle name="Normal 22 3 3 2" xfId="12364"/>
    <cellStyle name="Normal 22 3 3 2 2" xfId="12365"/>
    <cellStyle name="Normal 22 3 3 2 2 2" xfId="12366"/>
    <cellStyle name="Normal 22 3 3 2 2 3" xfId="12367"/>
    <cellStyle name="Normal 22 3 3 2 2 4" xfId="12368"/>
    <cellStyle name="Normal 22 3 3 2 3" xfId="12369"/>
    <cellStyle name="Normal 22 3 3 2 4" xfId="12370"/>
    <cellStyle name="Normal 22 3 3 2 5" xfId="12371"/>
    <cellStyle name="Normal 22 3 3 3" xfId="12372"/>
    <cellStyle name="Normal 22 3 3 3 2" xfId="12373"/>
    <cellStyle name="Normal 22 3 3 3 3" xfId="12374"/>
    <cellStyle name="Normal 22 3 3 3 4" xfId="12375"/>
    <cellStyle name="Normal 22 3 3 4" xfId="12376"/>
    <cellStyle name="Normal 22 3 3 5" xfId="12377"/>
    <cellStyle name="Normal 22 3 3 6" xfId="12378"/>
    <cellStyle name="Normal 22 4" xfId="12379"/>
    <cellStyle name="Normal 22 4 2" xfId="12380"/>
    <cellStyle name="Normal 22 4 2 2" xfId="12381"/>
    <cellStyle name="Normal 22 4 2 2 2" xfId="12382"/>
    <cellStyle name="Normal 22 4 2 2 2 2" xfId="12383"/>
    <cellStyle name="Normal 22 4 2 2 2 3" xfId="12384"/>
    <cellStyle name="Normal 22 4 2 2 2 4" xfId="12385"/>
    <cellStyle name="Normal 22 4 2 2 3" xfId="12386"/>
    <cellStyle name="Normal 22 4 2 2 4" xfId="12387"/>
    <cellStyle name="Normal 22 4 2 2 5" xfId="12388"/>
    <cellStyle name="Normal 22 4 2 3" xfId="12389"/>
    <cellStyle name="Normal 22 4 2 3 2" xfId="12390"/>
    <cellStyle name="Normal 22 4 2 3 3" xfId="12391"/>
    <cellStyle name="Normal 22 4 2 3 4" xfId="12392"/>
    <cellStyle name="Normal 22 4 2 4" xfId="12393"/>
    <cellStyle name="Normal 22 4 2 5" xfId="12394"/>
    <cellStyle name="Normal 22 4 2 6" xfId="12395"/>
    <cellStyle name="Normal 22 4 3" xfId="12396"/>
    <cellStyle name="Normal 22 4 4" xfId="12397"/>
    <cellStyle name="Normal 22 4 4 2" xfId="12398"/>
    <cellStyle name="Normal 22 4 4 2 2" xfId="12399"/>
    <cellStyle name="Normal 22 4 4 2 3" xfId="12400"/>
    <cellStyle name="Normal 22 4 4 2 4" xfId="12401"/>
    <cellStyle name="Normal 22 4 4 3" xfId="12402"/>
    <cellStyle name="Normal 22 4 4 4" xfId="12403"/>
    <cellStyle name="Normal 22 4 4 5" xfId="12404"/>
    <cellStyle name="Normal 22 4 5" xfId="12405"/>
    <cellStyle name="Normal 22 4 5 2" xfId="12406"/>
    <cellStyle name="Normal 22 4 5 3" xfId="12407"/>
    <cellStyle name="Normal 22 4 5 4" xfId="12408"/>
    <cellStyle name="Normal 22 4 6" xfId="12409"/>
    <cellStyle name="Normal 22 4 7" xfId="12410"/>
    <cellStyle name="Normal 22 4 8" xfId="12411"/>
    <cellStyle name="Normal 22 5" xfId="12412"/>
    <cellStyle name="Normal 22 5 2" xfId="12413"/>
    <cellStyle name="Normal 22 5 2 2" xfId="12414"/>
    <cellStyle name="Normal 22 5 2 2 2" xfId="12415"/>
    <cellStyle name="Normal 22 5 2 2 3" xfId="12416"/>
    <cellStyle name="Normal 22 5 2 2 4" xfId="12417"/>
    <cellStyle name="Normal 22 5 2 3" xfId="12418"/>
    <cellStyle name="Normal 22 5 2 4" xfId="12419"/>
    <cellStyle name="Normal 22 5 2 5" xfId="12420"/>
    <cellStyle name="Normal 22 5 3" xfId="12421"/>
    <cellStyle name="Normal 22 5 4" xfId="12422"/>
    <cellStyle name="Normal 22 5 4 2" xfId="12423"/>
    <cellStyle name="Normal 22 5 4 3" xfId="12424"/>
    <cellStyle name="Normal 22 5 4 4" xfId="12425"/>
    <cellStyle name="Normal 22 5 5" xfId="12426"/>
    <cellStyle name="Normal 22 5 6" xfId="12427"/>
    <cellStyle name="Normal 22 5 7" xfId="12428"/>
    <cellStyle name="Normal 22 6" xfId="12429"/>
    <cellStyle name="Normal 22 7" xfId="12430"/>
    <cellStyle name="Normal 22 8" xfId="12431"/>
    <cellStyle name="Normal 22 8 2" xfId="12432"/>
    <cellStyle name="Normal 22 8 3" xfId="12433"/>
    <cellStyle name="Normal 22 8 4" xfId="12434"/>
    <cellStyle name="Normal 23" xfId="12435"/>
    <cellStyle name="Normal 23 2" xfId="12436"/>
    <cellStyle name="Normal 23 2 2" xfId="12437"/>
    <cellStyle name="Normal 23 3" xfId="12438"/>
    <cellStyle name="Normal 23 3 2" xfId="12439"/>
    <cellStyle name="Normal 23 4" xfId="12440"/>
    <cellStyle name="Normal 23 4 2" xfId="12441"/>
    <cellStyle name="Normal 23 4 2 2" xfId="12442"/>
    <cellStyle name="Normal 23 4 2 2 2" xfId="12443"/>
    <cellStyle name="Normal 23 4 2 2 3" xfId="12444"/>
    <cellStyle name="Normal 23 4 2 2 4" xfId="12445"/>
    <cellStyle name="Normal 23 4 2 3" xfId="12446"/>
    <cellStyle name="Normal 23 4 2 4" xfId="12447"/>
    <cellStyle name="Normal 23 4 2 5" xfId="12448"/>
    <cellStyle name="Normal 23 4 3" xfId="12449"/>
    <cellStyle name="Normal 23 4 4" xfId="12450"/>
    <cellStyle name="Normal 23 4 4 2" xfId="12451"/>
    <cellStyle name="Normal 23 4 4 3" xfId="12452"/>
    <cellStyle name="Normal 23 4 4 4" xfId="12453"/>
    <cellStyle name="Normal 23 4 5" xfId="12454"/>
    <cellStyle name="Normal 23 4 6" xfId="12455"/>
    <cellStyle name="Normal 23 4 7" xfId="12456"/>
    <cellStyle name="Normal 23 5" xfId="12457"/>
    <cellStyle name="Normal 23 6" xfId="12458"/>
    <cellStyle name="Normal 23 7" xfId="12459"/>
    <cellStyle name="Normal 23 8" xfId="12460"/>
    <cellStyle name="Normal 23 8 2" xfId="12461"/>
    <cellStyle name="Normal 23 8 3" xfId="12462"/>
    <cellStyle name="Normal 23 8 4" xfId="12463"/>
    <cellStyle name="Normal 24" xfId="12464"/>
    <cellStyle name="Normal 24 2" xfId="12465"/>
    <cellStyle name="Normal 24 2 2" xfId="12466"/>
    <cellStyle name="Normal 24 2 3" xfId="12467"/>
    <cellStyle name="Normal 24 2 3 2" xfId="12468"/>
    <cellStyle name="Normal 24 2 3 2 2" xfId="12469"/>
    <cellStyle name="Normal 24 2 3 2 2 2" xfId="12470"/>
    <cellStyle name="Normal 24 2 3 2 2 3" xfId="12471"/>
    <cellStyle name="Normal 24 2 3 2 2 4" xfId="12472"/>
    <cellStyle name="Normal 24 2 3 2 3" xfId="12473"/>
    <cellStyle name="Normal 24 2 3 2 4" xfId="12474"/>
    <cellStyle name="Normal 24 2 3 2 5" xfId="12475"/>
    <cellStyle name="Normal 24 2 3 3" xfId="12476"/>
    <cellStyle name="Normal 24 2 3 3 2" xfId="12477"/>
    <cellStyle name="Normal 24 2 3 3 3" xfId="12478"/>
    <cellStyle name="Normal 24 2 3 3 4" xfId="12479"/>
    <cellStyle name="Normal 24 2 3 4" xfId="12480"/>
    <cellStyle name="Normal 24 2 3 5" xfId="12481"/>
    <cellStyle name="Normal 24 2 3 6" xfId="12482"/>
    <cellStyle name="Normal 24 3" xfId="12483"/>
    <cellStyle name="Normal 24 3 2" xfId="12484"/>
    <cellStyle name="Normal 24 3 2 2" xfId="12485"/>
    <cellStyle name="Normal 24 3 2 2 2" xfId="12486"/>
    <cellStyle name="Normal 24 3 2 2 2 2" xfId="12487"/>
    <cellStyle name="Normal 24 3 2 2 2 3" xfId="12488"/>
    <cellStyle name="Normal 24 3 2 2 2 4" xfId="12489"/>
    <cellStyle name="Normal 24 3 2 2 3" xfId="12490"/>
    <cellStyle name="Normal 24 3 2 2 4" xfId="12491"/>
    <cellStyle name="Normal 24 3 2 2 5" xfId="12492"/>
    <cellStyle name="Normal 24 3 2 3" xfId="12493"/>
    <cellStyle name="Normal 24 3 2 4" xfId="12494"/>
    <cellStyle name="Normal 24 3 2 4 2" xfId="12495"/>
    <cellStyle name="Normal 24 3 2 4 3" xfId="12496"/>
    <cellStyle name="Normal 24 3 2 4 4" xfId="12497"/>
    <cellStyle name="Normal 24 3 2 5" xfId="12498"/>
    <cellStyle name="Normal 24 3 2 6" xfId="12499"/>
    <cellStyle name="Normal 24 3 2 7" xfId="12500"/>
    <cellStyle name="Normal 24 4" xfId="12501"/>
    <cellStyle name="Normal 24 5" xfId="12502"/>
    <cellStyle name="Normal 24 5 2" xfId="12503"/>
    <cellStyle name="Normal 24 5 2 2" xfId="12504"/>
    <cellStyle name="Normal 24 5 2 2 2" xfId="12505"/>
    <cellStyle name="Normal 24 5 2 2 3" xfId="12506"/>
    <cellStyle name="Normal 24 5 2 2 4" xfId="12507"/>
    <cellStyle name="Normal 24 5 2 3" xfId="12508"/>
    <cellStyle name="Normal 24 5 2 4" xfId="12509"/>
    <cellStyle name="Normal 24 5 2 5" xfId="12510"/>
    <cellStyle name="Normal 24 5 3" xfId="12511"/>
    <cellStyle name="Normal 24 5 4" xfId="12512"/>
    <cellStyle name="Normal 24 5 4 2" xfId="12513"/>
    <cellStyle name="Normal 24 5 4 3" xfId="12514"/>
    <cellStyle name="Normal 24 5 4 4" xfId="12515"/>
    <cellStyle name="Normal 24 5 5" xfId="12516"/>
    <cellStyle name="Normal 24 5 6" xfId="12517"/>
    <cellStyle name="Normal 24 5 7" xfId="12518"/>
    <cellStyle name="Normal 24 6" xfId="12519"/>
    <cellStyle name="Normal 24 7" xfId="12520"/>
    <cellStyle name="Normal 24 8" xfId="12521"/>
    <cellStyle name="Normal 24 8 2" xfId="12522"/>
    <cellStyle name="Normal 24 8 3" xfId="12523"/>
    <cellStyle name="Normal 24 8 4" xfId="12524"/>
    <cellStyle name="Normal 25" xfId="12525"/>
    <cellStyle name="Normal 25 2" xfId="12526"/>
    <cellStyle name="Normal 25 2 2" xfId="12527"/>
    <cellStyle name="Normal 25 2 2 2" xfId="12528"/>
    <cellStyle name="Normal 25 3" xfId="12529"/>
    <cellStyle name="Normal 25 3 2" xfId="12530"/>
    <cellStyle name="Normal 25 4" xfId="12531"/>
    <cellStyle name="Normal 25 5" xfId="12532"/>
    <cellStyle name="Normal 25 5 2" xfId="12533"/>
    <cellStyle name="Normal 25 5 2 2" xfId="12534"/>
    <cellStyle name="Normal 25 5 2 2 2" xfId="12535"/>
    <cellStyle name="Normal 25 5 2 2 3" xfId="12536"/>
    <cellStyle name="Normal 25 5 2 2 4" xfId="12537"/>
    <cellStyle name="Normal 25 5 2 3" xfId="12538"/>
    <cellStyle name="Normal 25 5 2 4" xfId="12539"/>
    <cellStyle name="Normal 25 5 2 5" xfId="12540"/>
    <cellStyle name="Normal 25 5 3" xfId="12541"/>
    <cellStyle name="Normal 25 5 3 2" xfId="12542"/>
    <cellStyle name="Normal 25 5 3 3" xfId="12543"/>
    <cellStyle name="Normal 25 5 3 4" xfId="12544"/>
    <cellStyle name="Normal 25 5 4" xfId="12545"/>
    <cellStyle name="Normal 25 5 5" xfId="12546"/>
    <cellStyle name="Normal 25 5 6" xfId="12547"/>
    <cellStyle name="Normal 25 6" xfId="12548"/>
    <cellStyle name="Normal 25 6 2" xfId="12549"/>
    <cellStyle name="Normal 25 6 3" xfId="12550"/>
    <cellStyle name="Normal 25 6 4" xfId="12551"/>
    <cellStyle name="Normal 26" xfId="12552"/>
    <cellStyle name="Normal 26 2" xfId="12553"/>
    <cellStyle name="Normal 26 2 2" xfId="12554"/>
    <cellStyle name="Normal 26 2 2 2" xfId="12555"/>
    <cellStyle name="Normal 26 3" xfId="12556"/>
    <cellStyle name="Normal 26 3 2" xfId="12557"/>
    <cellStyle name="Normal 26 3 3" xfId="12558"/>
    <cellStyle name="Normal 26 3 4" xfId="12559"/>
    <cellStyle name="Normal 26 3 4 2" xfId="12560"/>
    <cellStyle name="Normal 26 3 4 3" xfId="12561"/>
    <cellStyle name="Normal 26 3 4 4" xfId="12562"/>
    <cellStyle name="Normal 26 4" xfId="12563"/>
    <cellStyle name="Normal 26 4 2" xfId="12564"/>
    <cellStyle name="Normal 26 4 3" xfId="12565"/>
    <cellStyle name="Normal 26 4 3 2" xfId="12566"/>
    <cellStyle name="Normal 26 4 3 3" xfId="12567"/>
    <cellStyle name="Normal 26 4 3 4" xfId="12568"/>
    <cellStyle name="Normal 26 5" xfId="12569"/>
    <cellStyle name="Normal 26 5 2" xfId="12570"/>
    <cellStyle name="Normal 26 5 2 2" xfId="12571"/>
    <cellStyle name="Normal 26 5 2 2 2" xfId="12572"/>
    <cellStyle name="Normal 26 5 2 2 3" xfId="12573"/>
    <cellStyle name="Normal 26 5 2 2 4" xfId="12574"/>
    <cellStyle name="Normal 26 5 2 3" xfId="12575"/>
    <cellStyle name="Normal 26 5 2 4" xfId="12576"/>
    <cellStyle name="Normal 26 5 2 5" xfId="12577"/>
    <cellStyle name="Normal 26 5 3" xfId="12578"/>
    <cellStyle name="Normal 26 5 3 2" xfId="12579"/>
    <cellStyle name="Normal 26 5 3 3" xfId="12580"/>
    <cellStyle name="Normal 26 5 3 4" xfId="12581"/>
    <cellStyle name="Normal 26 5 4" xfId="12582"/>
    <cellStyle name="Normal 26 5 5" xfId="12583"/>
    <cellStyle name="Normal 26 5 6" xfId="12584"/>
    <cellStyle name="Normal 26 6" xfId="12585"/>
    <cellStyle name="Normal 26 6 2" xfId="12586"/>
    <cellStyle name="Normal 26 6 3" xfId="12587"/>
    <cellStyle name="Normal 26 6 4" xfId="12588"/>
    <cellStyle name="Normal 27" xfId="12589"/>
    <cellStyle name="Normal 27 2" xfId="12590"/>
    <cellStyle name="Normal 27 2 2" xfId="12591"/>
    <cellStyle name="Normal 27 3" xfId="12592"/>
    <cellStyle name="Normal 27 3 2" xfId="12593"/>
    <cellStyle name="Normal 27 4" xfId="12594"/>
    <cellStyle name="Normal 27 5" xfId="12595"/>
    <cellStyle name="Normal 27 5 2" xfId="12596"/>
    <cellStyle name="Normal 27 5 2 2" xfId="12597"/>
    <cellStyle name="Normal 27 5 2 2 2" xfId="12598"/>
    <cellStyle name="Normal 27 5 2 2 3" xfId="12599"/>
    <cellStyle name="Normal 27 5 2 2 4" xfId="12600"/>
    <cellStyle name="Normal 27 5 2 3" xfId="12601"/>
    <cellStyle name="Normal 27 5 2 4" xfId="12602"/>
    <cellStyle name="Normal 27 5 2 5" xfId="12603"/>
    <cellStyle name="Normal 27 5 3" xfId="12604"/>
    <cellStyle name="Normal 27 5 3 2" xfId="12605"/>
    <cellStyle name="Normal 27 5 3 3" xfId="12606"/>
    <cellStyle name="Normal 27 5 3 4" xfId="12607"/>
    <cellStyle name="Normal 27 5 4" xfId="12608"/>
    <cellStyle name="Normal 27 5 5" xfId="12609"/>
    <cellStyle name="Normal 27 5 6" xfId="12610"/>
    <cellStyle name="Normal 28" xfId="12611"/>
    <cellStyle name="Normal 28 2" xfId="12612"/>
    <cellStyle name="Normal 28 2 2" xfId="12613"/>
    <cellStyle name="Normal 28 3" xfId="12614"/>
    <cellStyle name="Normal 28 3 2" xfId="12615"/>
    <cellStyle name="Normal 28 4" xfId="12616"/>
    <cellStyle name="Normal 28 5" xfId="12617"/>
    <cellStyle name="Normal 28 5 2" xfId="12618"/>
    <cellStyle name="Normal 28 5 2 2" xfId="12619"/>
    <cellStyle name="Normal 28 5 2 2 2" xfId="12620"/>
    <cellStyle name="Normal 28 5 2 2 3" xfId="12621"/>
    <cellStyle name="Normal 28 5 2 2 4" xfId="12622"/>
    <cellStyle name="Normal 28 5 2 3" xfId="12623"/>
    <cellStyle name="Normal 28 5 2 4" xfId="12624"/>
    <cellStyle name="Normal 28 5 2 5" xfId="12625"/>
    <cellStyle name="Normal 28 5 3" xfId="12626"/>
    <cellStyle name="Normal 28 5 3 2" xfId="12627"/>
    <cellStyle name="Normal 28 5 3 3" xfId="12628"/>
    <cellStyle name="Normal 28 5 3 4" xfId="12629"/>
    <cellStyle name="Normal 28 5 4" xfId="12630"/>
    <cellStyle name="Normal 28 5 5" xfId="12631"/>
    <cellStyle name="Normal 28 5 6" xfId="12632"/>
    <cellStyle name="Normal 29" xfId="12633"/>
    <cellStyle name="Normal 29 10" xfId="12634"/>
    <cellStyle name="Normal 29 10 2" xfId="12635"/>
    <cellStyle name="Normal 29 11" xfId="12636"/>
    <cellStyle name="Normal 29 11 2" xfId="12637"/>
    <cellStyle name="Normal 29 12" xfId="12638"/>
    <cellStyle name="Normal 29 12 2" xfId="12639"/>
    <cellStyle name="Normal 29 13" xfId="12640"/>
    <cellStyle name="Normal 29 13 2" xfId="12641"/>
    <cellStyle name="Normal 29 13 2 2" xfId="12642"/>
    <cellStyle name="Normal 29 13 2 3" xfId="12643"/>
    <cellStyle name="Normal 29 13 2 4" xfId="12644"/>
    <cellStyle name="Normal 29 13 3" xfId="12645"/>
    <cellStyle name="Normal 29 13 4" xfId="12646"/>
    <cellStyle name="Normal 29 13 5" xfId="12647"/>
    <cellStyle name="Normal 29 14" xfId="12648"/>
    <cellStyle name="Normal 29 14 2" xfId="12649"/>
    <cellStyle name="Normal 29 14 3" xfId="12650"/>
    <cellStyle name="Normal 29 14 4" xfId="12651"/>
    <cellStyle name="Normal 29 15" xfId="12652"/>
    <cellStyle name="Normal 29 16" xfId="12653"/>
    <cellStyle name="Normal 29 17" xfId="12654"/>
    <cellStyle name="Normal 29 2" xfId="12655"/>
    <cellStyle name="Normal 29 2 2" xfId="12656"/>
    <cellStyle name="Normal 29 3" xfId="12657"/>
    <cellStyle name="Normal 29 3 2" xfId="12658"/>
    <cellStyle name="Normal 29 4" xfId="12659"/>
    <cellStyle name="Normal 29 4 2" xfId="12660"/>
    <cellStyle name="Normal 29 5" xfId="12661"/>
    <cellStyle name="Normal 29 5 2" xfId="12662"/>
    <cellStyle name="Normal 29 6" xfId="12663"/>
    <cellStyle name="Normal 29 6 2" xfId="12664"/>
    <cellStyle name="Normal 29 7" xfId="12665"/>
    <cellStyle name="Normal 29 7 2" xfId="12666"/>
    <cellStyle name="Normal 29 8" xfId="12667"/>
    <cellStyle name="Normal 29 8 2" xfId="12668"/>
    <cellStyle name="Normal 29 9" xfId="12669"/>
    <cellStyle name="Normal 29 9 2" xfId="12670"/>
    <cellStyle name="Normal 3" xfId="13"/>
    <cellStyle name="Normal 3 10" xfId="12671"/>
    <cellStyle name="Normal 3 10 2" xfId="12672"/>
    <cellStyle name="Normal 3 10 2 2" xfId="12673"/>
    <cellStyle name="Normal 3 10 2 3" xfId="12674"/>
    <cellStyle name="Normal 3 10 2 3 2" xfId="12675"/>
    <cellStyle name="Normal 3 10 2 3 2 2" xfId="12676"/>
    <cellStyle name="Normal 3 10 2 3 2 3" xfId="12677"/>
    <cellStyle name="Normal 3 10 2 3 2 4" xfId="12678"/>
    <cellStyle name="Normal 3 10 2 3 3" xfId="12679"/>
    <cellStyle name="Normal 3 10 2 3 4" xfId="12680"/>
    <cellStyle name="Normal 3 10 2 3 5" xfId="12681"/>
    <cellStyle name="Normal 3 10 2 4" xfId="12682"/>
    <cellStyle name="Normal 3 10 2 4 2" xfId="12683"/>
    <cellStyle name="Normal 3 10 2 4 3" xfId="12684"/>
    <cellStyle name="Normal 3 10 2 4 4" xfId="12685"/>
    <cellStyle name="Normal 3 10 2 5" xfId="12686"/>
    <cellStyle name="Normal 3 10 2 6" xfId="12687"/>
    <cellStyle name="Normal 3 10 2 7" xfId="12688"/>
    <cellStyle name="Normal 3 10 3" xfId="12689"/>
    <cellStyle name="Normal 3 10 3 2" xfId="12690"/>
    <cellStyle name="Normal 3 10 3 2 2" xfId="12691"/>
    <cellStyle name="Normal 3 10 3 2 2 2" xfId="12692"/>
    <cellStyle name="Normal 3 10 3 2 2 3" xfId="12693"/>
    <cellStyle name="Normal 3 10 3 2 2 4" xfId="12694"/>
    <cellStyle name="Normal 3 10 3 2 3" xfId="12695"/>
    <cellStyle name="Normal 3 10 3 2 4" xfId="12696"/>
    <cellStyle name="Normal 3 10 3 2 5" xfId="12697"/>
    <cellStyle name="Normal 3 10 3 3" xfId="12698"/>
    <cellStyle name="Normal 3 10 3 3 2" xfId="12699"/>
    <cellStyle name="Normal 3 10 3 3 3" xfId="12700"/>
    <cellStyle name="Normal 3 10 3 3 4" xfId="12701"/>
    <cellStyle name="Normal 3 10 3 4" xfId="12702"/>
    <cellStyle name="Normal 3 10 3 5" xfId="12703"/>
    <cellStyle name="Normal 3 10 3 6" xfId="12704"/>
    <cellStyle name="Normal 3 10 4" xfId="12705"/>
    <cellStyle name="Normal 3 10 5" xfId="12706"/>
    <cellStyle name="Normal 3 10 5 2" xfId="12707"/>
    <cellStyle name="Normal 3 10 5 2 2" xfId="12708"/>
    <cellStyle name="Normal 3 10 5 2 3" xfId="12709"/>
    <cellStyle name="Normal 3 10 5 2 4" xfId="12710"/>
    <cellStyle name="Normal 3 10 5 3" xfId="12711"/>
    <cellStyle name="Normal 3 10 5 4" xfId="12712"/>
    <cellStyle name="Normal 3 10 5 5" xfId="12713"/>
    <cellStyle name="Normal 3 10 6" xfId="12714"/>
    <cellStyle name="Normal 3 10 7" xfId="12715"/>
    <cellStyle name="Normal 3 10 8" xfId="12716"/>
    <cellStyle name="Normal 3 11" xfId="12717"/>
    <cellStyle name="Normal 3 11 2" xfId="12718"/>
    <cellStyle name="Normal 3 11 2 2" xfId="12719"/>
    <cellStyle name="Normal 3 11 2 2 2" xfId="12720"/>
    <cellStyle name="Normal 3 11 2 2 2 2" xfId="12721"/>
    <cellStyle name="Normal 3 11 2 2 2 3" xfId="12722"/>
    <cellStyle name="Normal 3 11 2 2 2 4" xfId="12723"/>
    <cellStyle name="Normal 3 11 2 2 3" xfId="12724"/>
    <cellStyle name="Normal 3 11 2 2 4" xfId="12725"/>
    <cellStyle name="Normal 3 11 2 2 5" xfId="12726"/>
    <cellStyle name="Normal 3 11 2 3" xfId="12727"/>
    <cellStyle name="Normal 3 11 2 3 2" xfId="12728"/>
    <cellStyle name="Normal 3 11 2 3 3" xfId="12729"/>
    <cellStyle name="Normal 3 11 2 3 4" xfId="12730"/>
    <cellStyle name="Normal 3 11 2 4" xfId="12731"/>
    <cellStyle name="Normal 3 11 2 5" xfId="12732"/>
    <cellStyle name="Normal 3 11 2 6" xfId="12733"/>
    <cellStyle name="Normal 3 11 3" xfId="12734"/>
    <cellStyle name="Normal 3 11 4" xfId="12735"/>
    <cellStyle name="Normal 3 11 4 2" xfId="12736"/>
    <cellStyle name="Normal 3 11 4 2 2" xfId="12737"/>
    <cellStyle name="Normal 3 11 4 2 3" xfId="12738"/>
    <cellStyle name="Normal 3 11 4 2 4" xfId="12739"/>
    <cellStyle name="Normal 3 11 4 3" xfId="12740"/>
    <cellStyle name="Normal 3 11 4 4" xfId="12741"/>
    <cellStyle name="Normal 3 11 4 5" xfId="12742"/>
    <cellStyle name="Normal 3 11 5" xfId="12743"/>
    <cellStyle name="Normal 3 11 6" xfId="12744"/>
    <cellStyle name="Normal 3 11 7" xfId="12745"/>
    <cellStyle name="Normal 3 12" xfId="12746"/>
    <cellStyle name="Normal 3 12 2" xfId="12747"/>
    <cellStyle name="Normal 3 12 2 2" xfId="12748"/>
    <cellStyle name="Normal 3 12 2 2 2" xfId="12749"/>
    <cellStyle name="Normal 3 12 2 2 3" xfId="12750"/>
    <cellStyle name="Normal 3 12 2 2 4" xfId="12751"/>
    <cellStyle name="Normal 3 12 3" xfId="12752"/>
    <cellStyle name="Normal 3 12 3 2" xfId="12753"/>
    <cellStyle name="Normal 3 12 3 2 2" xfId="12754"/>
    <cellStyle name="Normal 3 12 3 2 3" xfId="12755"/>
    <cellStyle name="Normal 3 12 3 2 4" xfId="12756"/>
    <cellStyle name="Normal 3 12 3 3" xfId="12757"/>
    <cellStyle name="Normal 3 12 3 4" xfId="12758"/>
    <cellStyle name="Normal 3 12 3 5" xfId="12759"/>
    <cellStyle name="Normal 3 12 4" xfId="12760"/>
    <cellStyle name="Normal 3 12 5" xfId="12761"/>
    <cellStyle name="Normal 3 12 6" xfId="12762"/>
    <cellStyle name="Normal 3 13" xfId="12763"/>
    <cellStyle name="Normal 3 13 2" xfId="12764"/>
    <cellStyle name="Normal 3 13 3" xfId="12765"/>
    <cellStyle name="Normal 3 13 3 2" xfId="12766"/>
    <cellStyle name="Normal 3 13 3 2 2" xfId="12767"/>
    <cellStyle name="Normal 3 13 3 2 3" xfId="12768"/>
    <cellStyle name="Normal 3 13 3 2 4" xfId="12769"/>
    <cellStyle name="Normal 3 13 3 3" xfId="12770"/>
    <cellStyle name="Normal 3 13 3 4" xfId="12771"/>
    <cellStyle name="Normal 3 13 3 5" xfId="12772"/>
    <cellStyle name="Normal 3 13 4" xfId="12773"/>
    <cellStyle name="Normal 3 13 4 2" xfId="12774"/>
    <cellStyle name="Normal 3 13 4 3" xfId="12775"/>
    <cellStyle name="Normal 3 13 4 4" xfId="12776"/>
    <cellStyle name="Normal 3 13 5" xfId="12777"/>
    <cellStyle name="Normal 3 13 6" xfId="12778"/>
    <cellStyle name="Normal 3 13 7" xfId="12779"/>
    <cellStyle name="Normal 3 14" xfId="12780"/>
    <cellStyle name="Normal 3 14 2" xfId="12781"/>
    <cellStyle name="Normal 3 15" xfId="12782"/>
    <cellStyle name="Normal 3 15 2" xfId="12783"/>
    <cellStyle name="Normal 3 16" xfId="12784"/>
    <cellStyle name="Normal 3 16 2" xfId="12785"/>
    <cellStyle name="Normal 3 17" xfId="12786"/>
    <cellStyle name="Normal 3 17 2" xfId="12787"/>
    <cellStyle name="Normal 3 18" xfId="12788"/>
    <cellStyle name="Normal 3 18 2" xfId="12789"/>
    <cellStyle name="Normal 3 19" xfId="12790"/>
    <cellStyle name="Normal 3 19 2" xfId="12791"/>
    <cellStyle name="Normal 3 2" xfId="12792"/>
    <cellStyle name="Normal 3 2 10" xfId="12793"/>
    <cellStyle name="Normal 3 2 10 2" xfId="12794"/>
    <cellStyle name="Normal 3 2 10 3" xfId="12795"/>
    <cellStyle name="Normal 3 2 10 3 2" xfId="12796"/>
    <cellStyle name="Normal 3 2 10 3 2 2" xfId="12797"/>
    <cellStyle name="Normal 3 2 10 3 2 3" xfId="12798"/>
    <cellStyle name="Normal 3 2 10 3 2 4" xfId="12799"/>
    <cellStyle name="Normal 3 2 10 3 3" xfId="12800"/>
    <cellStyle name="Normal 3 2 10 3 4" xfId="12801"/>
    <cellStyle name="Normal 3 2 10 3 5" xfId="12802"/>
    <cellStyle name="Normal 3 2 10 4" xfId="12803"/>
    <cellStyle name="Normal 3 2 10 4 2" xfId="12804"/>
    <cellStyle name="Normal 3 2 10 4 3" xfId="12805"/>
    <cellStyle name="Normal 3 2 10 4 4" xfId="12806"/>
    <cellStyle name="Normal 3 2 10 5" xfId="12807"/>
    <cellStyle name="Normal 3 2 10 6" xfId="12808"/>
    <cellStyle name="Normal 3 2 10 7" xfId="12809"/>
    <cellStyle name="Normal 3 2 11" xfId="12810"/>
    <cellStyle name="Normal 3 2 11 2" xfId="12811"/>
    <cellStyle name="Normal 3 2 11 3" xfId="12812"/>
    <cellStyle name="Normal 3 2 11 3 2" xfId="12813"/>
    <cellStyle name="Normal 3 2 11 3 2 2" xfId="12814"/>
    <cellStyle name="Normal 3 2 11 3 2 3" xfId="12815"/>
    <cellStyle name="Normal 3 2 11 3 2 4" xfId="12816"/>
    <cellStyle name="Normal 3 2 11 3 3" xfId="12817"/>
    <cellStyle name="Normal 3 2 11 3 4" xfId="12818"/>
    <cellStyle name="Normal 3 2 11 3 5" xfId="12819"/>
    <cellStyle name="Normal 3 2 11 4" xfId="12820"/>
    <cellStyle name="Normal 3 2 11 4 2" xfId="12821"/>
    <cellStyle name="Normal 3 2 11 4 3" xfId="12822"/>
    <cellStyle name="Normal 3 2 11 4 4" xfId="12823"/>
    <cellStyle name="Normal 3 2 11 5" xfId="12824"/>
    <cellStyle name="Normal 3 2 11 6" xfId="12825"/>
    <cellStyle name="Normal 3 2 11 7" xfId="12826"/>
    <cellStyle name="Normal 3 2 12" xfId="12827"/>
    <cellStyle name="Normal 3 2 13" xfId="12828"/>
    <cellStyle name="Normal 3 2 14" xfId="12829"/>
    <cellStyle name="Normal 3 2 15" xfId="12830"/>
    <cellStyle name="Normal 3 2 16" xfId="12831"/>
    <cellStyle name="Normal 3 2 17" xfId="12832"/>
    <cellStyle name="Normal 3 2 17 2" xfId="12833"/>
    <cellStyle name="Normal 3 2 18" xfId="12834"/>
    <cellStyle name="Normal 3 2 18 2" xfId="12835"/>
    <cellStyle name="Normal 3 2 19" xfId="12836"/>
    <cellStyle name="Normal 3 2 19 2" xfId="12837"/>
    <cellStyle name="Normal 3 2 2" xfId="12838"/>
    <cellStyle name="Normal 3 2 2 10" xfId="12839"/>
    <cellStyle name="Normal 3 2 2 11" xfId="12840"/>
    <cellStyle name="Normal 3 2 2 11 2" xfId="12841"/>
    <cellStyle name="Normal 3 2 2 11 2 2" xfId="12842"/>
    <cellStyle name="Normal 3 2 2 11 2 3" xfId="12843"/>
    <cellStyle name="Normal 3 2 2 11 2 4" xfId="12844"/>
    <cellStyle name="Normal 3 2 2 11 3" xfId="12845"/>
    <cellStyle name="Normal 3 2 2 11 4" xfId="12846"/>
    <cellStyle name="Normal 3 2 2 11 5" xfId="12847"/>
    <cellStyle name="Normal 3 2 2 12" xfId="12848"/>
    <cellStyle name="Normal 3 2 2 12 2" xfId="12849"/>
    <cellStyle name="Normal 3 2 2 12 3" xfId="12850"/>
    <cellStyle name="Normal 3 2 2 12 4" xfId="12851"/>
    <cellStyle name="Normal 3 2 2 13" xfId="12852"/>
    <cellStyle name="Normal 3 2 2 14" xfId="12853"/>
    <cellStyle name="Normal 3 2 2 15" xfId="12854"/>
    <cellStyle name="Normal 3 2 2 2" xfId="12855"/>
    <cellStyle name="Normal 3 2 2 2 10" xfId="12856"/>
    <cellStyle name="Normal 3 2 2 2 10 2" xfId="12857"/>
    <cellStyle name="Normal 3 2 2 2 10 2 2" xfId="12858"/>
    <cellStyle name="Normal 3 2 2 2 10 2 3" xfId="12859"/>
    <cellStyle name="Normal 3 2 2 2 10 2 4" xfId="12860"/>
    <cellStyle name="Normal 3 2 2 2 10 3" xfId="12861"/>
    <cellStyle name="Normal 3 2 2 2 10 4" xfId="12862"/>
    <cellStyle name="Normal 3 2 2 2 10 5" xfId="12863"/>
    <cellStyle name="Normal 3 2 2 2 11" xfId="12864"/>
    <cellStyle name="Normal 3 2 2 2 11 2" xfId="12865"/>
    <cellStyle name="Normal 3 2 2 2 11 3" xfId="12866"/>
    <cellStyle name="Normal 3 2 2 2 11 4" xfId="12867"/>
    <cellStyle name="Normal 3 2 2 2 12" xfId="12868"/>
    <cellStyle name="Normal 3 2 2 2 13" xfId="12869"/>
    <cellStyle name="Normal 3 2 2 2 14" xfId="12870"/>
    <cellStyle name="Normal 3 2 2 2 2" xfId="12871"/>
    <cellStyle name="Normal 3 2 2 2 2 10" xfId="12872"/>
    <cellStyle name="Normal 3 2 2 2 2 2" xfId="12873"/>
    <cellStyle name="Normal 3 2 2 2 2 2 2" xfId="12874"/>
    <cellStyle name="Normal 3 2 2 2 2 2 2 2" xfId="12875"/>
    <cellStyle name="Normal 3 2 2 2 2 2 2 2 2" xfId="12876"/>
    <cellStyle name="Normal 3 2 2 2 2 2 2 2 2 2" xfId="12877"/>
    <cellStyle name="Normal 3 2 2 2 2 2 2 2 2 3" xfId="12878"/>
    <cellStyle name="Normal 3 2 2 2 2 2 2 2 2 4" xfId="12879"/>
    <cellStyle name="Normal 3 2 2 2 2 2 2 2 3" xfId="12880"/>
    <cellStyle name="Normal 3 2 2 2 2 2 2 2 4" xfId="12881"/>
    <cellStyle name="Normal 3 2 2 2 2 2 2 2 5" xfId="12882"/>
    <cellStyle name="Normal 3 2 2 2 2 2 2 3" xfId="12883"/>
    <cellStyle name="Normal 3 2 2 2 2 2 2 3 2" xfId="12884"/>
    <cellStyle name="Normal 3 2 2 2 2 2 2 3 3" xfId="12885"/>
    <cellStyle name="Normal 3 2 2 2 2 2 2 3 4" xfId="12886"/>
    <cellStyle name="Normal 3 2 2 2 2 2 2 4" xfId="12887"/>
    <cellStyle name="Normal 3 2 2 2 2 2 2 5" xfId="12888"/>
    <cellStyle name="Normal 3 2 2 2 2 2 2 6" xfId="12889"/>
    <cellStyle name="Normal 3 2 2 2 2 2 3" xfId="12890"/>
    <cellStyle name="Normal 3 2 2 2 2 2 3 2" xfId="12891"/>
    <cellStyle name="Normal 3 2 2 2 2 2 3 2 2" xfId="12892"/>
    <cellStyle name="Normal 3 2 2 2 2 2 3 2 2 2" xfId="12893"/>
    <cellStyle name="Normal 3 2 2 2 2 2 3 2 2 3" xfId="12894"/>
    <cellStyle name="Normal 3 2 2 2 2 2 3 2 2 4" xfId="12895"/>
    <cellStyle name="Normal 3 2 2 2 2 2 3 2 3" xfId="12896"/>
    <cellStyle name="Normal 3 2 2 2 2 2 3 2 4" xfId="12897"/>
    <cellStyle name="Normal 3 2 2 2 2 2 3 2 5" xfId="12898"/>
    <cellStyle name="Normal 3 2 2 2 2 2 3 3" xfId="12899"/>
    <cellStyle name="Normal 3 2 2 2 2 2 3 3 2" xfId="12900"/>
    <cellStyle name="Normal 3 2 2 2 2 2 3 3 3" xfId="12901"/>
    <cellStyle name="Normal 3 2 2 2 2 2 3 3 4" xfId="12902"/>
    <cellStyle name="Normal 3 2 2 2 2 2 3 4" xfId="12903"/>
    <cellStyle name="Normal 3 2 2 2 2 2 3 5" xfId="12904"/>
    <cellStyle name="Normal 3 2 2 2 2 2 3 6" xfId="12905"/>
    <cellStyle name="Normal 3 2 2 2 2 2 4" xfId="12906"/>
    <cellStyle name="Normal 3 2 2 2 2 2 4 2" xfId="12907"/>
    <cellStyle name="Normal 3 2 2 2 2 2 4 2 2" xfId="12908"/>
    <cellStyle name="Normal 3 2 2 2 2 2 4 2 3" xfId="12909"/>
    <cellStyle name="Normal 3 2 2 2 2 2 4 2 4" xfId="12910"/>
    <cellStyle name="Normal 3 2 2 2 2 2 4 3" xfId="12911"/>
    <cellStyle name="Normal 3 2 2 2 2 2 4 4" xfId="12912"/>
    <cellStyle name="Normal 3 2 2 2 2 2 4 5" xfId="12913"/>
    <cellStyle name="Normal 3 2 2 2 2 2 5" xfId="12914"/>
    <cellStyle name="Normal 3 2 2 2 2 2 5 2" xfId="12915"/>
    <cellStyle name="Normal 3 2 2 2 2 2 5 3" xfId="12916"/>
    <cellStyle name="Normal 3 2 2 2 2 2 5 4" xfId="12917"/>
    <cellStyle name="Normal 3 2 2 2 2 2 6" xfId="12918"/>
    <cellStyle name="Normal 3 2 2 2 2 2 7" xfId="12919"/>
    <cellStyle name="Normal 3 2 2 2 2 2 8" xfId="12920"/>
    <cellStyle name="Normal 3 2 2 2 2 3" xfId="12921"/>
    <cellStyle name="Normal 3 2 2 2 2 3 2" xfId="12922"/>
    <cellStyle name="Normal 3 2 2 2 2 3 2 2" xfId="12923"/>
    <cellStyle name="Normal 3 2 2 2 2 3 2 2 2" xfId="12924"/>
    <cellStyle name="Normal 3 2 2 2 2 3 2 2 3" xfId="12925"/>
    <cellStyle name="Normal 3 2 2 2 2 3 2 2 4" xfId="12926"/>
    <cellStyle name="Normal 3 2 2 2 2 3 2 3" xfId="12927"/>
    <cellStyle name="Normal 3 2 2 2 2 3 2 4" xfId="12928"/>
    <cellStyle name="Normal 3 2 2 2 2 3 2 5" xfId="12929"/>
    <cellStyle name="Normal 3 2 2 2 2 3 3" xfId="12930"/>
    <cellStyle name="Normal 3 2 2 2 2 3 3 2" xfId="12931"/>
    <cellStyle name="Normal 3 2 2 2 2 3 3 3" xfId="12932"/>
    <cellStyle name="Normal 3 2 2 2 2 3 3 4" xfId="12933"/>
    <cellStyle name="Normal 3 2 2 2 2 3 4" xfId="12934"/>
    <cellStyle name="Normal 3 2 2 2 2 3 5" xfId="12935"/>
    <cellStyle name="Normal 3 2 2 2 2 3 6" xfId="12936"/>
    <cellStyle name="Normal 3 2 2 2 2 4" xfId="12937"/>
    <cellStyle name="Normal 3 2 2 2 2 4 2" xfId="12938"/>
    <cellStyle name="Normal 3 2 2 2 2 4 2 2" xfId="12939"/>
    <cellStyle name="Normal 3 2 2 2 2 4 2 2 2" xfId="12940"/>
    <cellStyle name="Normal 3 2 2 2 2 4 2 2 3" xfId="12941"/>
    <cellStyle name="Normal 3 2 2 2 2 4 2 2 4" xfId="12942"/>
    <cellStyle name="Normal 3 2 2 2 2 4 2 3" xfId="12943"/>
    <cellStyle name="Normal 3 2 2 2 2 4 2 4" xfId="12944"/>
    <cellStyle name="Normal 3 2 2 2 2 4 2 5" xfId="12945"/>
    <cellStyle name="Normal 3 2 2 2 2 4 3" xfId="12946"/>
    <cellStyle name="Normal 3 2 2 2 2 4 3 2" xfId="12947"/>
    <cellStyle name="Normal 3 2 2 2 2 4 3 3" xfId="12948"/>
    <cellStyle name="Normal 3 2 2 2 2 4 3 4" xfId="12949"/>
    <cellStyle name="Normal 3 2 2 2 2 4 4" xfId="12950"/>
    <cellStyle name="Normal 3 2 2 2 2 4 5" xfId="12951"/>
    <cellStyle name="Normal 3 2 2 2 2 4 6" xfId="12952"/>
    <cellStyle name="Normal 3 2 2 2 2 5" xfId="12953"/>
    <cellStyle name="Normal 3 2 2 2 2 6" xfId="12954"/>
    <cellStyle name="Normal 3 2 2 2 2 6 2" xfId="12955"/>
    <cellStyle name="Normal 3 2 2 2 2 6 2 2" xfId="12956"/>
    <cellStyle name="Normal 3 2 2 2 2 6 2 3" xfId="12957"/>
    <cellStyle name="Normal 3 2 2 2 2 6 2 4" xfId="12958"/>
    <cellStyle name="Normal 3 2 2 2 2 6 3" xfId="12959"/>
    <cellStyle name="Normal 3 2 2 2 2 6 4" xfId="12960"/>
    <cellStyle name="Normal 3 2 2 2 2 6 5" xfId="12961"/>
    <cellStyle name="Normal 3 2 2 2 2 7" xfId="12962"/>
    <cellStyle name="Normal 3 2 2 2 2 7 2" xfId="12963"/>
    <cellStyle name="Normal 3 2 2 2 2 7 3" xfId="12964"/>
    <cellStyle name="Normal 3 2 2 2 2 7 4" xfId="12965"/>
    <cellStyle name="Normal 3 2 2 2 2 8" xfId="12966"/>
    <cellStyle name="Normal 3 2 2 2 2 9" xfId="12967"/>
    <cellStyle name="Normal 3 2 2 2 3" xfId="12968"/>
    <cellStyle name="Normal 3 2 2 2 3 2" xfId="12969"/>
    <cellStyle name="Normal 3 2 2 2 3 2 2" xfId="12970"/>
    <cellStyle name="Normal 3 2 2 2 3 2 2 2" xfId="12971"/>
    <cellStyle name="Normal 3 2 2 2 3 2 2 2 2" xfId="12972"/>
    <cellStyle name="Normal 3 2 2 2 3 2 2 2 2 2" xfId="12973"/>
    <cellStyle name="Normal 3 2 2 2 3 2 2 2 2 3" xfId="12974"/>
    <cellStyle name="Normal 3 2 2 2 3 2 2 2 2 4" xfId="12975"/>
    <cellStyle name="Normal 3 2 2 2 3 2 2 2 3" xfId="12976"/>
    <cellStyle name="Normal 3 2 2 2 3 2 2 2 4" xfId="12977"/>
    <cellStyle name="Normal 3 2 2 2 3 2 2 2 5" xfId="12978"/>
    <cellStyle name="Normal 3 2 2 2 3 2 2 3" xfId="12979"/>
    <cellStyle name="Normal 3 2 2 2 3 2 2 3 2" xfId="12980"/>
    <cellStyle name="Normal 3 2 2 2 3 2 2 3 3" xfId="12981"/>
    <cellStyle name="Normal 3 2 2 2 3 2 2 3 4" xfId="12982"/>
    <cellStyle name="Normal 3 2 2 2 3 2 2 4" xfId="12983"/>
    <cellStyle name="Normal 3 2 2 2 3 2 2 5" xfId="12984"/>
    <cellStyle name="Normal 3 2 2 2 3 2 2 6" xfId="12985"/>
    <cellStyle name="Normal 3 2 2 2 3 2 3" xfId="12986"/>
    <cellStyle name="Normal 3 2 2 2 3 2 3 2" xfId="12987"/>
    <cellStyle name="Normal 3 2 2 2 3 2 3 2 2" xfId="12988"/>
    <cellStyle name="Normal 3 2 2 2 3 2 3 2 2 2" xfId="12989"/>
    <cellStyle name="Normal 3 2 2 2 3 2 3 2 2 3" xfId="12990"/>
    <cellStyle name="Normal 3 2 2 2 3 2 3 2 2 4" xfId="12991"/>
    <cellStyle name="Normal 3 2 2 2 3 2 3 2 3" xfId="12992"/>
    <cellStyle name="Normal 3 2 2 2 3 2 3 2 4" xfId="12993"/>
    <cellStyle name="Normal 3 2 2 2 3 2 3 2 5" xfId="12994"/>
    <cellStyle name="Normal 3 2 2 2 3 2 3 3" xfId="12995"/>
    <cellStyle name="Normal 3 2 2 2 3 2 3 3 2" xfId="12996"/>
    <cellStyle name="Normal 3 2 2 2 3 2 3 3 3" xfId="12997"/>
    <cellStyle name="Normal 3 2 2 2 3 2 3 3 4" xfId="12998"/>
    <cellStyle name="Normal 3 2 2 2 3 2 3 4" xfId="12999"/>
    <cellStyle name="Normal 3 2 2 2 3 2 3 5" xfId="13000"/>
    <cellStyle name="Normal 3 2 2 2 3 2 3 6" xfId="13001"/>
    <cellStyle name="Normal 3 2 2 2 3 2 4" xfId="13002"/>
    <cellStyle name="Normal 3 2 2 2 3 2 4 2" xfId="13003"/>
    <cellStyle name="Normal 3 2 2 2 3 2 4 2 2" xfId="13004"/>
    <cellStyle name="Normal 3 2 2 2 3 2 4 2 3" xfId="13005"/>
    <cellStyle name="Normal 3 2 2 2 3 2 4 2 4" xfId="13006"/>
    <cellStyle name="Normal 3 2 2 2 3 2 4 3" xfId="13007"/>
    <cellStyle name="Normal 3 2 2 2 3 2 4 4" xfId="13008"/>
    <cellStyle name="Normal 3 2 2 2 3 2 4 5" xfId="13009"/>
    <cellStyle name="Normal 3 2 2 2 3 2 5" xfId="13010"/>
    <cellStyle name="Normal 3 2 2 2 3 2 5 2" xfId="13011"/>
    <cellStyle name="Normal 3 2 2 2 3 2 5 3" xfId="13012"/>
    <cellStyle name="Normal 3 2 2 2 3 2 5 4" xfId="13013"/>
    <cellStyle name="Normal 3 2 2 2 3 2 6" xfId="13014"/>
    <cellStyle name="Normal 3 2 2 2 3 2 7" xfId="13015"/>
    <cellStyle name="Normal 3 2 2 2 3 2 8" xfId="13016"/>
    <cellStyle name="Normal 3 2 2 2 3 3" xfId="13017"/>
    <cellStyle name="Normal 3 2 2 2 3 3 2" xfId="13018"/>
    <cellStyle name="Normal 3 2 2 2 3 3 2 2" xfId="13019"/>
    <cellStyle name="Normal 3 2 2 2 3 3 2 2 2" xfId="13020"/>
    <cellStyle name="Normal 3 2 2 2 3 3 2 2 3" xfId="13021"/>
    <cellStyle name="Normal 3 2 2 2 3 3 2 2 4" xfId="13022"/>
    <cellStyle name="Normal 3 2 2 2 3 3 2 3" xfId="13023"/>
    <cellStyle name="Normal 3 2 2 2 3 3 2 4" xfId="13024"/>
    <cellStyle name="Normal 3 2 2 2 3 3 2 5" xfId="13025"/>
    <cellStyle name="Normal 3 2 2 2 3 3 3" xfId="13026"/>
    <cellStyle name="Normal 3 2 2 2 3 3 3 2" xfId="13027"/>
    <cellStyle name="Normal 3 2 2 2 3 3 3 3" xfId="13028"/>
    <cellStyle name="Normal 3 2 2 2 3 3 3 4" xfId="13029"/>
    <cellStyle name="Normal 3 2 2 2 3 3 4" xfId="13030"/>
    <cellStyle name="Normal 3 2 2 2 3 3 5" xfId="13031"/>
    <cellStyle name="Normal 3 2 2 2 3 3 6" xfId="13032"/>
    <cellStyle name="Normal 3 2 2 2 3 4" xfId="13033"/>
    <cellStyle name="Normal 3 2 2 2 3 4 2" xfId="13034"/>
    <cellStyle name="Normal 3 2 2 2 3 4 2 2" xfId="13035"/>
    <cellStyle name="Normal 3 2 2 2 3 4 2 2 2" xfId="13036"/>
    <cellStyle name="Normal 3 2 2 2 3 4 2 2 3" xfId="13037"/>
    <cellStyle name="Normal 3 2 2 2 3 4 2 2 4" xfId="13038"/>
    <cellStyle name="Normal 3 2 2 2 3 4 2 3" xfId="13039"/>
    <cellStyle name="Normal 3 2 2 2 3 4 2 4" xfId="13040"/>
    <cellStyle name="Normal 3 2 2 2 3 4 2 5" xfId="13041"/>
    <cellStyle name="Normal 3 2 2 2 3 4 3" xfId="13042"/>
    <cellStyle name="Normal 3 2 2 2 3 4 3 2" xfId="13043"/>
    <cellStyle name="Normal 3 2 2 2 3 4 3 3" xfId="13044"/>
    <cellStyle name="Normal 3 2 2 2 3 4 3 4" xfId="13045"/>
    <cellStyle name="Normal 3 2 2 2 3 4 4" xfId="13046"/>
    <cellStyle name="Normal 3 2 2 2 3 4 5" xfId="13047"/>
    <cellStyle name="Normal 3 2 2 2 3 4 6" xfId="13048"/>
    <cellStyle name="Normal 3 2 2 2 3 5" xfId="13049"/>
    <cellStyle name="Normal 3 2 2 2 3 5 2" xfId="13050"/>
    <cellStyle name="Normal 3 2 2 2 3 5 2 2" xfId="13051"/>
    <cellStyle name="Normal 3 2 2 2 3 5 2 3" xfId="13052"/>
    <cellStyle name="Normal 3 2 2 2 3 5 2 4" xfId="13053"/>
    <cellStyle name="Normal 3 2 2 2 3 5 3" xfId="13054"/>
    <cellStyle name="Normal 3 2 2 2 3 5 4" xfId="13055"/>
    <cellStyle name="Normal 3 2 2 2 3 5 5" xfId="13056"/>
    <cellStyle name="Normal 3 2 2 2 3 6" xfId="13057"/>
    <cellStyle name="Normal 3 2 2 2 3 6 2" xfId="13058"/>
    <cellStyle name="Normal 3 2 2 2 3 6 3" xfId="13059"/>
    <cellStyle name="Normal 3 2 2 2 3 6 4" xfId="13060"/>
    <cellStyle name="Normal 3 2 2 2 3 7" xfId="13061"/>
    <cellStyle name="Normal 3 2 2 2 3 8" xfId="13062"/>
    <cellStyle name="Normal 3 2 2 2 3 9" xfId="13063"/>
    <cellStyle name="Normal 3 2 2 2 4" xfId="13064"/>
    <cellStyle name="Normal 3 2 2 2 4 2" xfId="13065"/>
    <cellStyle name="Normal 3 2 2 2 4 2 2" xfId="13066"/>
    <cellStyle name="Normal 3 2 2 2 4 2 2 2" xfId="13067"/>
    <cellStyle name="Normal 3 2 2 2 4 2 2 2 2" xfId="13068"/>
    <cellStyle name="Normal 3 2 2 2 4 2 2 2 2 2" xfId="13069"/>
    <cellStyle name="Normal 3 2 2 2 4 2 2 2 2 3" xfId="13070"/>
    <cellStyle name="Normal 3 2 2 2 4 2 2 2 2 4" xfId="13071"/>
    <cellStyle name="Normal 3 2 2 2 4 2 2 2 3" xfId="13072"/>
    <cellStyle name="Normal 3 2 2 2 4 2 2 2 4" xfId="13073"/>
    <cellStyle name="Normal 3 2 2 2 4 2 2 2 5" xfId="13074"/>
    <cellStyle name="Normal 3 2 2 2 4 2 2 3" xfId="13075"/>
    <cellStyle name="Normal 3 2 2 2 4 2 2 3 2" xfId="13076"/>
    <cellStyle name="Normal 3 2 2 2 4 2 2 3 3" xfId="13077"/>
    <cellStyle name="Normal 3 2 2 2 4 2 2 3 4" xfId="13078"/>
    <cellStyle name="Normal 3 2 2 2 4 2 2 4" xfId="13079"/>
    <cellStyle name="Normal 3 2 2 2 4 2 2 5" xfId="13080"/>
    <cellStyle name="Normal 3 2 2 2 4 2 2 6" xfId="13081"/>
    <cellStyle name="Normal 3 2 2 2 4 2 3" xfId="13082"/>
    <cellStyle name="Normal 3 2 2 2 4 2 3 2" xfId="13083"/>
    <cellStyle name="Normal 3 2 2 2 4 2 3 2 2" xfId="13084"/>
    <cellStyle name="Normal 3 2 2 2 4 2 3 2 2 2" xfId="13085"/>
    <cellStyle name="Normal 3 2 2 2 4 2 3 2 2 3" xfId="13086"/>
    <cellStyle name="Normal 3 2 2 2 4 2 3 2 2 4" xfId="13087"/>
    <cellStyle name="Normal 3 2 2 2 4 2 3 2 3" xfId="13088"/>
    <cellStyle name="Normal 3 2 2 2 4 2 3 2 4" xfId="13089"/>
    <cellStyle name="Normal 3 2 2 2 4 2 3 2 5" xfId="13090"/>
    <cellStyle name="Normal 3 2 2 2 4 2 3 3" xfId="13091"/>
    <cellStyle name="Normal 3 2 2 2 4 2 3 3 2" xfId="13092"/>
    <cellStyle name="Normal 3 2 2 2 4 2 3 3 3" xfId="13093"/>
    <cellStyle name="Normal 3 2 2 2 4 2 3 3 4" xfId="13094"/>
    <cellStyle name="Normal 3 2 2 2 4 2 3 4" xfId="13095"/>
    <cellStyle name="Normal 3 2 2 2 4 2 3 5" xfId="13096"/>
    <cellStyle name="Normal 3 2 2 2 4 2 3 6" xfId="13097"/>
    <cellStyle name="Normal 3 2 2 2 4 2 4" xfId="13098"/>
    <cellStyle name="Normal 3 2 2 2 4 2 4 2" xfId="13099"/>
    <cellStyle name="Normal 3 2 2 2 4 2 4 2 2" xfId="13100"/>
    <cellStyle name="Normal 3 2 2 2 4 2 4 2 3" xfId="13101"/>
    <cellStyle name="Normal 3 2 2 2 4 2 4 2 4" xfId="13102"/>
    <cellStyle name="Normal 3 2 2 2 4 2 4 3" xfId="13103"/>
    <cellStyle name="Normal 3 2 2 2 4 2 4 4" xfId="13104"/>
    <cellStyle name="Normal 3 2 2 2 4 2 4 5" xfId="13105"/>
    <cellStyle name="Normal 3 2 2 2 4 2 5" xfId="13106"/>
    <cellStyle name="Normal 3 2 2 2 4 2 5 2" xfId="13107"/>
    <cellStyle name="Normal 3 2 2 2 4 2 5 3" xfId="13108"/>
    <cellStyle name="Normal 3 2 2 2 4 2 5 4" xfId="13109"/>
    <cellStyle name="Normal 3 2 2 2 4 2 6" xfId="13110"/>
    <cellStyle name="Normal 3 2 2 2 4 2 7" xfId="13111"/>
    <cellStyle name="Normal 3 2 2 2 4 2 8" xfId="13112"/>
    <cellStyle name="Normal 3 2 2 2 4 3" xfId="13113"/>
    <cellStyle name="Normal 3 2 2 2 4 3 2" xfId="13114"/>
    <cellStyle name="Normal 3 2 2 2 4 3 2 2" xfId="13115"/>
    <cellStyle name="Normal 3 2 2 2 4 3 2 2 2" xfId="13116"/>
    <cellStyle name="Normal 3 2 2 2 4 3 2 2 3" xfId="13117"/>
    <cellStyle name="Normal 3 2 2 2 4 3 2 2 4" xfId="13118"/>
    <cellStyle name="Normal 3 2 2 2 4 3 2 3" xfId="13119"/>
    <cellStyle name="Normal 3 2 2 2 4 3 2 4" xfId="13120"/>
    <cellStyle name="Normal 3 2 2 2 4 3 2 5" xfId="13121"/>
    <cellStyle name="Normal 3 2 2 2 4 3 3" xfId="13122"/>
    <cellStyle name="Normal 3 2 2 2 4 3 3 2" xfId="13123"/>
    <cellStyle name="Normal 3 2 2 2 4 3 3 3" xfId="13124"/>
    <cellStyle name="Normal 3 2 2 2 4 3 3 4" xfId="13125"/>
    <cellStyle name="Normal 3 2 2 2 4 3 4" xfId="13126"/>
    <cellStyle name="Normal 3 2 2 2 4 3 5" xfId="13127"/>
    <cellStyle name="Normal 3 2 2 2 4 3 6" xfId="13128"/>
    <cellStyle name="Normal 3 2 2 2 4 4" xfId="13129"/>
    <cellStyle name="Normal 3 2 2 2 4 4 2" xfId="13130"/>
    <cellStyle name="Normal 3 2 2 2 4 4 2 2" xfId="13131"/>
    <cellStyle name="Normal 3 2 2 2 4 4 2 2 2" xfId="13132"/>
    <cellStyle name="Normal 3 2 2 2 4 4 2 2 3" xfId="13133"/>
    <cellStyle name="Normal 3 2 2 2 4 4 2 2 4" xfId="13134"/>
    <cellStyle name="Normal 3 2 2 2 4 4 2 3" xfId="13135"/>
    <cellStyle name="Normal 3 2 2 2 4 4 2 4" xfId="13136"/>
    <cellStyle name="Normal 3 2 2 2 4 4 2 5" xfId="13137"/>
    <cellStyle name="Normal 3 2 2 2 4 4 3" xfId="13138"/>
    <cellStyle name="Normal 3 2 2 2 4 4 3 2" xfId="13139"/>
    <cellStyle name="Normal 3 2 2 2 4 4 3 3" xfId="13140"/>
    <cellStyle name="Normal 3 2 2 2 4 4 3 4" xfId="13141"/>
    <cellStyle name="Normal 3 2 2 2 4 4 4" xfId="13142"/>
    <cellStyle name="Normal 3 2 2 2 4 4 5" xfId="13143"/>
    <cellStyle name="Normal 3 2 2 2 4 4 6" xfId="13144"/>
    <cellStyle name="Normal 3 2 2 2 4 5" xfId="13145"/>
    <cellStyle name="Normal 3 2 2 2 4 5 2" xfId="13146"/>
    <cellStyle name="Normal 3 2 2 2 4 5 2 2" xfId="13147"/>
    <cellStyle name="Normal 3 2 2 2 4 5 2 3" xfId="13148"/>
    <cellStyle name="Normal 3 2 2 2 4 5 2 4" xfId="13149"/>
    <cellStyle name="Normal 3 2 2 2 4 5 3" xfId="13150"/>
    <cellStyle name="Normal 3 2 2 2 4 5 4" xfId="13151"/>
    <cellStyle name="Normal 3 2 2 2 4 5 5" xfId="13152"/>
    <cellStyle name="Normal 3 2 2 2 4 6" xfId="13153"/>
    <cellStyle name="Normal 3 2 2 2 4 6 2" xfId="13154"/>
    <cellStyle name="Normal 3 2 2 2 4 6 3" xfId="13155"/>
    <cellStyle name="Normal 3 2 2 2 4 6 4" xfId="13156"/>
    <cellStyle name="Normal 3 2 2 2 4 7" xfId="13157"/>
    <cellStyle name="Normal 3 2 2 2 4 8" xfId="13158"/>
    <cellStyle name="Normal 3 2 2 2 4 9" xfId="13159"/>
    <cellStyle name="Normal 3 2 2 2 5" xfId="13160"/>
    <cellStyle name="Normal 3 2 2 2 5 2" xfId="13161"/>
    <cellStyle name="Normal 3 2 2 2 5 2 2" xfId="13162"/>
    <cellStyle name="Normal 3 2 2 2 5 2 2 2" xfId="13163"/>
    <cellStyle name="Normal 3 2 2 2 5 2 2 2 2" xfId="13164"/>
    <cellStyle name="Normal 3 2 2 2 5 2 2 2 3" xfId="13165"/>
    <cellStyle name="Normal 3 2 2 2 5 2 2 2 4" xfId="13166"/>
    <cellStyle name="Normal 3 2 2 2 5 2 2 3" xfId="13167"/>
    <cellStyle name="Normal 3 2 2 2 5 2 2 4" xfId="13168"/>
    <cellStyle name="Normal 3 2 2 2 5 2 2 5" xfId="13169"/>
    <cellStyle name="Normal 3 2 2 2 5 2 3" xfId="13170"/>
    <cellStyle name="Normal 3 2 2 2 5 2 3 2" xfId="13171"/>
    <cellStyle name="Normal 3 2 2 2 5 2 3 3" xfId="13172"/>
    <cellStyle name="Normal 3 2 2 2 5 2 3 4" xfId="13173"/>
    <cellStyle name="Normal 3 2 2 2 5 2 4" xfId="13174"/>
    <cellStyle name="Normal 3 2 2 2 5 2 5" xfId="13175"/>
    <cellStyle name="Normal 3 2 2 2 5 2 6" xfId="13176"/>
    <cellStyle name="Normal 3 2 2 2 5 3" xfId="13177"/>
    <cellStyle name="Normal 3 2 2 2 5 3 2" xfId="13178"/>
    <cellStyle name="Normal 3 2 2 2 5 3 2 2" xfId="13179"/>
    <cellStyle name="Normal 3 2 2 2 5 3 2 2 2" xfId="13180"/>
    <cellStyle name="Normal 3 2 2 2 5 3 2 2 3" xfId="13181"/>
    <cellStyle name="Normal 3 2 2 2 5 3 2 2 4" xfId="13182"/>
    <cellStyle name="Normal 3 2 2 2 5 3 2 3" xfId="13183"/>
    <cellStyle name="Normal 3 2 2 2 5 3 2 4" xfId="13184"/>
    <cellStyle name="Normal 3 2 2 2 5 3 2 5" xfId="13185"/>
    <cellStyle name="Normal 3 2 2 2 5 3 3" xfId="13186"/>
    <cellStyle name="Normal 3 2 2 2 5 3 3 2" xfId="13187"/>
    <cellStyle name="Normal 3 2 2 2 5 3 3 3" xfId="13188"/>
    <cellStyle name="Normal 3 2 2 2 5 3 3 4" xfId="13189"/>
    <cellStyle name="Normal 3 2 2 2 5 3 4" xfId="13190"/>
    <cellStyle name="Normal 3 2 2 2 5 3 5" xfId="13191"/>
    <cellStyle name="Normal 3 2 2 2 5 3 6" xfId="13192"/>
    <cellStyle name="Normal 3 2 2 2 5 4" xfId="13193"/>
    <cellStyle name="Normal 3 2 2 2 5 4 2" xfId="13194"/>
    <cellStyle name="Normal 3 2 2 2 5 4 2 2" xfId="13195"/>
    <cellStyle name="Normal 3 2 2 2 5 4 2 3" xfId="13196"/>
    <cellStyle name="Normal 3 2 2 2 5 4 2 4" xfId="13197"/>
    <cellStyle name="Normal 3 2 2 2 5 4 3" xfId="13198"/>
    <cellStyle name="Normal 3 2 2 2 5 4 4" xfId="13199"/>
    <cellStyle name="Normal 3 2 2 2 5 4 5" xfId="13200"/>
    <cellStyle name="Normal 3 2 2 2 5 5" xfId="13201"/>
    <cellStyle name="Normal 3 2 2 2 5 5 2" xfId="13202"/>
    <cellStyle name="Normal 3 2 2 2 5 5 3" xfId="13203"/>
    <cellStyle name="Normal 3 2 2 2 5 5 4" xfId="13204"/>
    <cellStyle name="Normal 3 2 2 2 5 6" xfId="13205"/>
    <cellStyle name="Normal 3 2 2 2 5 7" xfId="13206"/>
    <cellStyle name="Normal 3 2 2 2 5 8" xfId="13207"/>
    <cellStyle name="Normal 3 2 2 2 6" xfId="13208"/>
    <cellStyle name="Normal 3 2 2 2 6 2" xfId="13209"/>
    <cellStyle name="Normal 3 2 2 2 6 2 2" xfId="13210"/>
    <cellStyle name="Normal 3 2 2 2 6 2 2 2" xfId="13211"/>
    <cellStyle name="Normal 3 2 2 2 6 2 2 2 2" xfId="13212"/>
    <cellStyle name="Normal 3 2 2 2 6 2 2 2 3" xfId="13213"/>
    <cellStyle name="Normal 3 2 2 2 6 2 2 2 4" xfId="13214"/>
    <cellStyle name="Normal 3 2 2 2 6 2 2 3" xfId="13215"/>
    <cellStyle name="Normal 3 2 2 2 6 2 2 4" xfId="13216"/>
    <cellStyle name="Normal 3 2 2 2 6 2 2 5" xfId="13217"/>
    <cellStyle name="Normal 3 2 2 2 6 2 3" xfId="13218"/>
    <cellStyle name="Normal 3 2 2 2 6 2 3 2" xfId="13219"/>
    <cellStyle name="Normal 3 2 2 2 6 2 3 3" xfId="13220"/>
    <cellStyle name="Normal 3 2 2 2 6 2 3 4" xfId="13221"/>
    <cellStyle name="Normal 3 2 2 2 6 2 4" xfId="13222"/>
    <cellStyle name="Normal 3 2 2 2 6 2 5" xfId="13223"/>
    <cellStyle name="Normal 3 2 2 2 6 2 6" xfId="13224"/>
    <cellStyle name="Normal 3 2 2 2 6 3" xfId="13225"/>
    <cellStyle name="Normal 3 2 2 2 6 3 2" xfId="13226"/>
    <cellStyle name="Normal 3 2 2 2 6 3 2 2" xfId="13227"/>
    <cellStyle name="Normal 3 2 2 2 6 3 2 2 2" xfId="13228"/>
    <cellStyle name="Normal 3 2 2 2 6 3 2 2 3" xfId="13229"/>
    <cellStyle name="Normal 3 2 2 2 6 3 2 2 4" xfId="13230"/>
    <cellStyle name="Normal 3 2 2 2 6 3 2 3" xfId="13231"/>
    <cellStyle name="Normal 3 2 2 2 6 3 2 4" xfId="13232"/>
    <cellStyle name="Normal 3 2 2 2 6 3 2 5" xfId="13233"/>
    <cellStyle name="Normal 3 2 2 2 6 3 3" xfId="13234"/>
    <cellStyle name="Normal 3 2 2 2 6 3 3 2" xfId="13235"/>
    <cellStyle name="Normal 3 2 2 2 6 3 3 3" xfId="13236"/>
    <cellStyle name="Normal 3 2 2 2 6 3 3 4" xfId="13237"/>
    <cellStyle name="Normal 3 2 2 2 6 3 4" xfId="13238"/>
    <cellStyle name="Normal 3 2 2 2 6 3 5" xfId="13239"/>
    <cellStyle name="Normal 3 2 2 2 6 3 6" xfId="13240"/>
    <cellStyle name="Normal 3 2 2 2 6 4" xfId="13241"/>
    <cellStyle name="Normal 3 2 2 2 6 4 2" xfId="13242"/>
    <cellStyle name="Normal 3 2 2 2 6 4 2 2" xfId="13243"/>
    <cellStyle name="Normal 3 2 2 2 6 4 2 3" xfId="13244"/>
    <cellStyle name="Normal 3 2 2 2 6 4 2 4" xfId="13245"/>
    <cellStyle name="Normal 3 2 2 2 6 4 3" xfId="13246"/>
    <cellStyle name="Normal 3 2 2 2 6 4 4" xfId="13247"/>
    <cellStyle name="Normal 3 2 2 2 6 4 5" xfId="13248"/>
    <cellStyle name="Normal 3 2 2 2 6 5" xfId="13249"/>
    <cellStyle name="Normal 3 2 2 2 6 5 2" xfId="13250"/>
    <cellStyle name="Normal 3 2 2 2 6 5 3" xfId="13251"/>
    <cellStyle name="Normal 3 2 2 2 6 5 4" xfId="13252"/>
    <cellStyle name="Normal 3 2 2 2 6 6" xfId="13253"/>
    <cellStyle name="Normal 3 2 2 2 6 7" xfId="13254"/>
    <cellStyle name="Normal 3 2 2 2 6 8" xfId="13255"/>
    <cellStyle name="Normal 3 2 2 2 7" xfId="13256"/>
    <cellStyle name="Normal 3 2 2 2 7 2" xfId="13257"/>
    <cellStyle name="Normal 3 2 2 2 7 2 2" xfId="13258"/>
    <cellStyle name="Normal 3 2 2 2 7 2 2 2" xfId="13259"/>
    <cellStyle name="Normal 3 2 2 2 7 2 2 3" xfId="13260"/>
    <cellStyle name="Normal 3 2 2 2 7 2 2 4" xfId="13261"/>
    <cellStyle name="Normal 3 2 2 2 7 2 3" xfId="13262"/>
    <cellStyle name="Normal 3 2 2 2 7 2 4" xfId="13263"/>
    <cellStyle name="Normal 3 2 2 2 7 2 5" xfId="13264"/>
    <cellStyle name="Normal 3 2 2 2 7 3" xfId="13265"/>
    <cellStyle name="Normal 3 2 2 2 7 3 2" xfId="13266"/>
    <cellStyle name="Normal 3 2 2 2 7 3 3" xfId="13267"/>
    <cellStyle name="Normal 3 2 2 2 7 3 4" xfId="13268"/>
    <cellStyle name="Normal 3 2 2 2 7 4" xfId="13269"/>
    <cellStyle name="Normal 3 2 2 2 7 5" xfId="13270"/>
    <cellStyle name="Normal 3 2 2 2 7 6" xfId="13271"/>
    <cellStyle name="Normal 3 2 2 2 8" xfId="13272"/>
    <cellStyle name="Normal 3 2 2 2 8 2" xfId="13273"/>
    <cellStyle name="Normal 3 2 2 2 8 2 2" xfId="13274"/>
    <cellStyle name="Normal 3 2 2 2 8 2 2 2" xfId="13275"/>
    <cellStyle name="Normal 3 2 2 2 8 2 2 3" xfId="13276"/>
    <cellStyle name="Normal 3 2 2 2 8 2 2 4" xfId="13277"/>
    <cellStyle name="Normal 3 2 2 2 8 2 3" xfId="13278"/>
    <cellStyle name="Normal 3 2 2 2 8 2 4" xfId="13279"/>
    <cellStyle name="Normal 3 2 2 2 8 2 5" xfId="13280"/>
    <cellStyle name="Normal 3 2 2 2 8 3" xfId="13281"/>
    <cellStyle name="Normal 3 2 2 2 8 3 2" xfId="13282"/>
    <cellStyle name="Normal 3 2 2 2 8 3 3" xfId="13283"/>
    <cellStyle name="Normal 3 2 2 2 8 3 4" xfId="13284"/>
    <cellStyle name="Normal 3 2 2 2 8 4" xfId="13285"/>
    <cellStyle name="Normal 3 2 2 2 8 5" xfId="13286"/>
    <cellStyle name="Normal 3 2 2 2 8 6" xfId="13287"/>
    <cellStyle name="Normal 3 2 2 2 9" xfId="13288"/>
    <cellStyle name="Normal 3 2 2 3" xfId="13289"/>
    <cellStyle name="Normal 3 2 2 3 10" xfId="13290"/>
    <cellStyle name="Normal 3 2 2 3 11" xfId="13291"/>
    <cellStyle name="Normal 3 2 2 3 2" xfId="13292"/>
    <cellStyle name="Normal 3 2 2 3 2 2" xfId="13293"/>
    <cellStyle name="Normal 3 2 2 3 2 2 2" xfId="13294"/>
    <cellStyle name="Normal 3 2 2 3 2 2 2 2" xfId="13295"/>
    <cellStyle name="Normal 3 2 2 3 2 2 2 2 2" xfId="13296"/>
    <cellStyle name="Normal 3 2 2 3 2 2 2 2 3" xfId="13297"/>
    <cellStyle name="Normal 3 2 2 3 2 2 2 2 4" xfId="13298"/>
    <cellStyle name="Normal 3 2 2 3 2 2 2 3" xfId="13299"/>
    <cellStyle name="Normal 3 2 2 3 2 2 2 4" xfId="13300"/>
    <cellStyle name="Normal 3 2 2 3 2 2 2 5" xfId="13301"/>
    <cellStyle name="Normal 3 2 2 3 2 2 3" xfId="13302"/>
    <cellStyle name="Normal 3 2 2 3 2 2 3 2" xfId="13303"/>
    <cellStyle name="Normal 3 2 2 3 2 2 3 3" xfId="13304"/>
    <cellStyle name="Normal 3 2 2 3 2 2 3 4" xfId="13305"/>
    <cellStyle name="Normal 3 2 2 3 2 2 4" xfId="13306"/>
    <cellStyle name="Normal 3 2 2 3 2 2 5" xfId="13307"/>
    <cellStyle name="Normal 3 2 2 3 2 2 6" xfId="13308"/>
    <cellStyle name="Normal 3 2 2 3 2 3" xfId="13309"/>
    <cellStyle name="Normal 3 2 2 3 2 3 2" xfId="13310"/>
    <cellStyle name="Normal 3 2 2 3 2 3 2 2" xfId="13311"/>
    <cellStyle name="Normal 3 2 2 3 2 3 2 2 2" xfId="13312"/>
    <cellStyle name="Normal 3 2 2 3 2 3 2 2 3" xfId="13313"/>
    <cellStyle name="Normal 3 2 2 3 2 3 2 2 4" xfId="13314"/>
    <cellStyle name="Normal 3 2 2 3 2 3 2 3" xfId="13315"/>
    <cellStyle name="Normal 3 2 2 3 2 3 2 4" xfId="13316"/>
    <cellStyle name="Normal 3 2 2 3 2 3 2 5" xfId="13317"/>
    <cellStyle name="Normal 3 2 2 3 2 3 3" xfId="13318"/>
    <cellStyle name="Normal 3 2 2 3 2 3 3 2" xfId="13319"/>
    <cellStyle name="Normal 3 2 2 3 2 3 3 3" xfId="13320"/>
    <cellStyle name="Normal 3 2 2 3 2 3 3 4" xfId="13321"/>
    <cellStyle name="Normal 3 2 2 3 2 3 4" xfId="13322"/>
    <cellStyle name="Normal 3 2 2 3 2 3 5" xfId="13323"/>
    <cellStyle name="Normal 3 2 2 3 2 3 6" xfId="13324"/>
    <cellStyle name="Normal 3 2 2 3 2 4" xfId="13325"/>
    <cellStyle name="Normal 3 2 2 3 2 4 2" xfId="13326"/>
    <cellStyle name="Normal 3 2 2 3 2 4 2 2" xfId="13327"/>
    <cellStyle name="Normal 3 2 2 3 2 4 2 3" xfId="13328"/>
    <cellStyle name="Normal 3 2 2 3 2 4 2 4" xfId="13329"/>
    <cellStyle name="Normal 3 2 2 3 2 4 3" xfId="13330"/>
    <cellStyle name="Normal 3 2 2 3 2 4 4" xfId="13331"/>
    <cellStyle name="Normal 3 2 2 3 2 4 5" xfId="13332"/>
    <cellStyle name="Normal 3 2 2 3 2 5" xfId="13333"/>
    <cellStyle name="Normal 3 2 2 3 2 5 2" xfId="13334"/>
    <cellStyle name="Normal 3 2 2 3 2 5 3" xfId="13335"/>
    <cellStyle name="Normal 3 2 2 3 2 5 4" xfId="13336"/>
    <cellStyle name="Normal 3 2 2 3 2 6" xfId="13337"/>
    <cellStyle name="Normal 3 2 2 3 2 7" xfId="13338"/>
    <cellStyle name="Normal 3 2 2 3 2 8" xfId="13339"/>
    <cellStyle name="Normal 3 2 2 3 3" xfId="13340"/>
    <cellStyle name="Normal 3 2 2 3 3 2" xfId="13341"/>
    <cellStyle name="Normal 3 2 2 3 3 2 2" xfId="13342"/>
    <cellStyle name="Normal 3 2 2 3 3 2 2 2" xfId="13343"/>
    <cellStyle name="Normal 3 2 2 3 3 2 2 3" xfId="13344"/>
    <cellStyle name="Normal 3 2 2 3 3 2 2 4" xfId="13345"/>
    <cellStyle name="Normal 3 2 2 3 3 2 3" xfId="13346"/>
    <cellStyle name="Normal 3 2 2 3 3 2 4" xfId="13347"/>
    <cellStyle name="Normal 3 2 2 3 3 2 5" xfId="13348"/>
    <cellStyle name="Normal 3 2 2 3 3 3" xfId="13349"/>
    <cellStyle name="Normal 3 2 2 3 3 3 2" xfId="13350"/>
    <cellStyle name="Normal 3 2 2 3 3 3 3" xfId="13351"/>
    <cellStyle name="Normal 3 2 2 3 3 3 4" xfId="13352"/>
    <cellStyle name="Normal 3 2 2 3 3 4" xfId="13353"/>
    <cellStyle name="Normal 3 2 2 3 3 5" xfId="13354"/>
    <cellStyle name="Normal 3 2 2 3 3 6" xfId="13355"/>
    <cellStyle name="Normal 3 2 2 3 4" xfId="13356"/>
    <cellStyle name="Normal 3 2 2 3 4 2" xfId="13357"/>
    <cellStyle name="Normal 3 2 2 3 4 2 2" xfId="13358"/>
    <cellStyle name="Normal 3 2 2 3 4 2 2 2" xfId="13359"/>
    <cellStyle name="Normal 3 2 2 3 4 2 2 3" xfId="13360"/>
    <cellStyle name="Normal 3 2 2 3 4 2 2 4" xfId="13361"/>
    <cellStyle name="Normal 3 2 2 3 4 2 3" xfId="13362"/>
    <cellStyle name="Normal 3 2 2 3 4 2 4" xfId="13363"/>
    <cellStyle name="Normal 3 2 2 3 4 2 5" xfId="13364"/>
    <cellStyle name="Normal 3 2 2 3 4 3" xfId="13365"/>
    <cellStyle name="Normal 3 2 2 3 4 3 2" xfId="13366"/>
    <cellStyle name="Normal 3 2 2 3 4 3 3" xfId="13367"/>
    <cellStyle name="Normal 3 2 2 3 4 3 4" xfId="13368"/>
    <cellStyle name="Normal 3 2 2 3 4 4" xfId="13369"/>
    <cellStyle name="Normal 3 2 2 3 4 5" xfId="13370"/>
    <cellStyle name="Normal 3 2 2 3 4 6" xfId="13371"/>
    <cellStyle name="Normal 3 2 2 3 5" xfId="13372"/>
    <cellStyle name="Normal 3 2 2 3 6" xfId="13373"/>
    <cellStyle name="Normal 3 2 2 3 6 2" xfId="13374"/>
    <cellStyle name="Normal 3 2 2 3 6 2 2" xfId="13375"/>
    <cellStyle name="Normal 3 2 2 3 6 2 3" xfId="13376"/>
    <cellStyle name="Normal 3 2 2 3 6 2 4" xfId="13377"/>
    <cellStyle name="Normal 3 2 2 3 6 3" xfId="13378"/>
    <cellStyle name="Normal 3 2 2 3 6 4" xfId="13379"/>
    <cellStyle name="Normal 3 2 2 3 6 5" xfId="13380"/>
    <cellStyle name="Normal 3 2 2 3 7" xfId="13381"/>
    <cellStyle name="Normal 3 2 2 3 8" xfId="13382"/>
    <cellStyle name="Normal 3 2 2 3 8 2" xfId="13383"/>
    <cellStyle name="Normal 3 2 2 3 8 3" xfId="13384"/>
    <cellStyle name="Normal 3 2 2 3 8 4" xfId="13385"/>
    <cellStyle name="Normal 3 2 2 3 9" xfId="13386"/>
    <cellStyle name="Normal 3 2 2 4" xfId="13387"/>
    <cellStyle name="Normal 3 2 2 4 10" xfId="13388"/>
    <cellStyle name="Normal 3 2 2 4 2" xfId="13389"/>
    <cellStyle name="Normal 3 2 2 4 2 2" xfId="13390"/>
    <cellStyle name="Normal 3 2 2 4 2 2 2" xfId="13391"/>
    <cellStyle name="Normal 3 2 2 4 2 2 2 2" xfId="13392"/>
    <cellStyle name="Normal 3 2 2 4 2 2 2 2 2" xfId="13393"/>
    <cellStyle name="Normal 3 2 2 4 2 2 2 2 3" xfId="13394"/>
    <cellStyle name="Normal 3 2 2 4 2 2 2 2 4" xfId="13395"/>
    <cellStyle name="Normal 3 2 2 4 2 2 2 3" xfId="13396"/>
    <cellStyle name="Normal 3 2 2 4 2 2 2 4" xfId="13397"/>
    <cellStyle name="Normal 3 2 2 4 2 2 2 5" xfId="13398"/>
    <cellStyle name="Normal 3 2 2 4 2 2 3" xfId="13399"/>
    <cellStyle name="Normal 3 2 2 4 2 2 3 2" xfId="13400"/>
    <cellStyle name="Normal 3 2 2 4 2 2 3 3" xfId="13401"/>
    <cellStyle name="Normal 3 2 2 4 2 2 3 4" xfId="13402"/>
    <cellStyle name="Normal 3 2 2 4 2 2 4" xfId="13403"/>
    <cellStyle name="Normal 3 2 2 4 2 2 5" xfId="13404"/>
    <cellStyle name="Normal 3 2 2 4 2 2 6" xfId="13405"/>
    <cellStyle name="Normal 3 2 2 4 2 3" xfId="13406"/>
    <cellStyle name="Normal 3 2 2 4 2 3 2" xfId="13407"/>
    <cellStyle name="Normal 3 2 2 4 2 3 2 2" xfId="13408"/>
    <cellStyle name="Normal 3 2 2 4 2 3 2 2 2" xfId="13409"/>
    <cellStyle name="Normal 3 2 2 4 2 3 2 2 3" xfId="13410"/>
    <cellStyle name="Normal 3 2 2 4 2 3 2 2 4" xfId="13411"/>
    <cellStyle name="Normal 3 2 2 4 2 3 2 3" xfId="13412"/>
    <cellStyle name="Normal 3 2 2 4 2 3 2 4" xfId="13413"/>
    <cellStyle name="Normal 3 2 2 4 2 3 2 5" xfId="13414"/>
    <cellStyle name="Normal 3 2 2 4 2 3 3" xfId="13415"/>
    <cellStyle name="Normal 3 2 2 4 2 3 3 2" xfId="13416"/>
    <cellStyle name="Normal 3 2 2 4 2 3 3 3" xfId="13417"/>
    <cellStyle name="Normal 3 2 2 4 2 3 3 4" xfId="13418"/>
    <cellStyle name="Normal 3 2 2 4 2 3 4" xfId="13419"/>
    <cellStyle name="Normal 3 2 2 4 2 3 5" xfId="13420"/>
    <cellStyle name="Normal 3 2 2 4 2 3 6" xfId="13421"/>
    <cellStyle name="Normal 3 2 2 4 2 4" xfId="13422"/>
    <cellStyle name="Normal 3 2 2 4 2 4 2" xfId="13423"/>
    <cellStyle name="Normal 3 2 2 4 2 4 2 2" xfId="13424"/>
    <cellStyle name="Normal 3 2 2 4 2 4 2 3" xfId="13425"/>
    <cellStyle name="Normal 3 2 2 4 2 4 2 4" xfId="13426"/>
    <cellStyle name="Normal 3 2 2 4 2 4 3" xfId="13427"/>
    <cellStyle name="Normal 3 2 2 4 2 4 4" xfId="13428"/>
    <cellStyle name="Normal 3 2 2 4 2 4 5" xfId="13429"/>
    <cellStyle name="Normal 3 2 2 4 2 5" xfId="13430"/>
    <cellStyle name="Normal 3 2 2 4 2 5 2" xfId="13431"/>
    <cellStyle name="Normal 3 2 2 4 2 5 3" xfId="13432"/>
    <cellStyle name="Normal 3 2 2 4 2 5 4" xfId="13433"/>
    <cellStyle name="Normal 3 2 2 4 2 6" xfId="13434"/>
    <cellStyle name="Normal 3 2 2 4 2 7" xfId="13435"/>
    <cellStyle name="Normal 3 2 2 4 2 8" xfId="13436"/>
    <cellStyle name="Normal 3 2 2 4 3" xfId="13437"/>
    <cellStyle name="Normal 3 2 2 4 3 2" xfId="13438"/>
    <cellStyle name="Normal 3 2 2 4 3 2 2" xfId="13439"/>
    <cellStyle name="Normal 3 2 2 4 3 2 2 2" xfId="13440"/>
    <cellStyle name="Normal 3 2 2 4 3 2 2 3" xfId="13441"/>
    <cellStyle name="Normal 3 2 2 4 3 2 2 4" xfId="13442"/>
    <cellStyle name="Normal 3 2 2 4 3 2 3" xfId="13443"/>
    <cellStyle name="Normal 3 2 2 4 3 2 4" xfId="13444"/>
    <cellStyle name="Normal 3 2 2 4 3 2 5" xfId="13445"/>
    <cellStyle name="Normal 3 2 2 4 3 3" xfId="13446"/>
    <cellStyle name="Normal 3 2 2 4 3 3 2" xfId="13447"/>
    <cellStyle name="Normal 3 2 2 4 3 3 3" xfId="13448"/>
    <cellStyle name="Normal 3 2 2 4 3 3 4" xfId="13449"/>
    <cellStyle name="Normal 3 2 2 4 3 4" xfId="13450"/>
    <cellStyle name="Normal 3 2 2 4 3 5" xfId="13451"/>
    <cellStyle name="Normal 3 2 2 4 3 6" xfId="13452"/>
    <cellStyle name="Normal 3 2 2 4 4" xfId="13453"/>
    <cellStyle name="Normal 3 2 2 4 4 2" xfId="13454"/>
    <cellStyle name="Normal 3 2 2 4 4 2 2" xfId="13455"/>
    <cellStyle name="Normal 3 2 2 4 4 2 2 2" xfId="13456"/>
    <cellStyle name="Normal 3 2 2 4 4 2 2 3" xfId="13457"/>
    <cellStyle name="Normal 3 2 2 4 4 2 2 4" xfId="13458"/>
    <cellStyle name="Normal 3 2 2 4 4 2 3" xfId="13459"/>
    <cellStyle name="Normal 3 2 2 4 4 2 4" xfId="13460"/>
    <cellStyle name="Normal 3 2 2 4 4 2 5" xfId="13461"/>
    <cellStyle name="Normal 3 2 2 4 4 3" xfId="13462"/>
    <cellStyle name="Normal 3 2 2 4 4 3 2" xfId="13463"/>
    <cellStyle name="Normal 3 2 2 4 4 3 3" xfId="13464"/>
    <cellStyle name="Normal 3 2 2 4 4 3 4" xfId="13465"/>
    <cellStyle name="Normal 3 2 2 4 4 4" xfId="13466"/>
    <cellStyle name="Normal 3 2 2 4 4 5" xfId="13467"/>
    <cellStyle name="Normal 3 2 2 4 4 6" xfId="13468"/>
    <cellStyle name="Normal 3 2 2 4 5" xfId="13469"/>
    <cellStyle name="Normal 3 2 2 4 6" xfId="13470"/>
    <cellStyle name="Normal 3 2 2 4 6 2" xfId="13471"/>
    <cellStyle name="Normal 3 2 2 4 6 2 2" xfId="13472"/>
    <cellStyle name="Normal 3 2 2 4 6 2 3" xfId="13473"/>
    <cellStyle name="Normal 3 2 2 4 6 2 4" xfId="13474"/>
    <cellStyle name="Normal 3 2 2 4 6 3" xfId="13475"/>
    <cellStyle name="Normal 3 2 2 4 6 4" xfId="13476"/>
    <cellStyle name="Normal 3 2 2 4 6 5" xfId="13477"/>
    <cellStyle name="Normal 3 2 2 4 7" xfId="13478"/>
    <cellStyle name="Normal 3 2 2 4 7 2" xfId="13479"/>
    <cellStyle name="Normal 3 2 2 4 7 3" xfId="13480"/>
    <cellStyle name="Normal 3 2 2 4 7 4" xfId="13481"/>
    <cellStyle name="Normal 3 2 2 4 8" xfId="13482"/>
    <cellStyle name="Normal 3 2 2 4 9" xfId="13483"/>
    <cellStyle name="Normal 3 2 2 5" xfId="13484"/>
    <cellStyle name="Normal 3 2 2 5 10" xfId="13485"/>
    <cellStyle name="Normal 3 2 2 5 11" xfId="13486"/>
    <cellStyle name="Normal 3 2 2 5 2" xfId="13487"/>
    <cellStyle name="Normal 3 2 2 5 2 2" xfId="13488"/>
    <cellStyle name="Normal 3 2 2 5 2 2 2" xfId="13489"/>
    <cellStyle name="Normal 3 2 2 5 2 2 2 2" xfId="13490"/>
    <cellStyle name="Normal 3 2 2 5 2 2 2 2 2" xfId="13491"/>
    <cellStyle name="Normal 3 2 2 5 2 2 2 2 3" xfId="13492"/>
    <cellStyle name="Normal 3 2 2 5 2 2 2 2 4" xfId="13493"/>
    <cellStyle name="Normal 3 2 2 5 2 2 2 3" xfId="13494"/>
    <cellStyle name="Normal 3 2 2 5 2 2 2 4" xfId="13495"/>
    <cellStyle name="Normal 3 2 2 5 2 2 2 5" xfId="13496"/>
    <cellStyle name="Normal 3 2 2 5 2 2 3" xfId="13497"/>
    <cellStyle name="Normal 3 2 2 5 2 2 3 2" xfId="13498"/>
    <cellStyle name="Normal 3 2 2 5 2 2 3 3" xfId="13499"/>
    <cellStyle name="Normal 3 2 2 5 2 2 3 4" xfId="13500"/>
    <cellStyle name="Normal 3 2 2 5 2 2 4" xfId="13501"/>
    <cellStyle name="Normal 3 2 2 5 2 2 5" xfId="13502"/>
    <cellStyle name="Normal 3 2 2 5 2 2 6" xfId="13503"/>
    <cellStyle name="Normal 3 2 2 5 2 3" xfId="13504"/>
    <cellStyle name="Normal 3 2 2 5 2 3 2" xfId="13505"/>
    <cellStyle name="Normal 3 2 2 5 2 3 2 2" xfId="13506"/>
    <cellStyle name="Normal 3 2 2 5 2 3 2 2 2" xfId="13507"/>
    <cellStyle name="Normal 3 2 2 5 2 3 2 2 3" xfId="13508"/>
    <cellStyle name="Normal 3 2 2 5 2 3 2 2 4" xfId="13509"/>
    <cellStyle name="Normal 3 2 2 5 2 3 2 3" xfId="13510"/>
    <cellStyle name="Normal 3 2 2 5 2 3 2 4" xfId="13511"/>
    <cellStyle name="Normal 3 2 2 5 2 3 2 5" xfId="13512"/>
    <cellStyle name="Normal 3 2 2 5 2 3 3" xfId="13513"/>
    <cellStyle name="Normal 3 2 2 5 2 3 3 2" xfId="13514"/>
    <cellStyle name="Normal 3 2 2 5 2 3 3 3" xfId="13515"/>
    <cellStyle name="Normal 3 2 2 5 2 3 3 4" xfId="13516"/>
    <cellStyle name="Normal 3 2 2 5 2 3 4" xfId="13517"/>
    <cellStyle name="Normal 3 2 2 5 2 3 5" xfId="13518"/>
    <cellStyle name="Normal 3 2 2 5 2 3 6" xfId="13519"/>
    <cellStyle name="Normal 3 2 2 5 2 4" xfId="13520"/>
    <cellStyle name="Normal 3 2 2 5 2 4 2" xfId="13521"/>
    <cellStyle name="Normal 3 2 2 5 2 4 2 2" xfId="13522"/>
    <cellStyle name="Normal 3 2 2 5 2 4 2 3" xfId="13523"/>
    <cellStyle name="Normal 3 2 2 5 2 4 2 4" xfId="13524"/>
    <cellStyle name="Normal 3 2 2 5 2 4 3" xfId="13525"/>
    <cellStyle name="Normal 3 2 2 5 2 4 4" xfId="13526"/>
    <cellStyle name="Normal 3 2 2 5 2 4 5" xfId="13527"/>
    <cellStyle name="Normal 3 2 2 5 2 5" xfId="13528"/>
    <cellStyle name="Normal 3 2 2 5 2 5 2" xfId="13529"/>
    <cellStyle name="Normal 3 2 2 5 2 5 3" xfId="13530"/>
    <cellStyle name="Normal 3 2 2 5 2 5 4" xfId="13531"/>
    <cellStyle name="Normal 3 2 2 5 2 6" xfId="13532"/>
    <cellStyle name="Normal 3 2 2 5 2 7" xfId="13533"/>
    <cellStyle name="Normal 3 2 2 5 2 8" xfId="13534"/>
    <cellStyle name="Normal 3 2 2 5 3" xfId="13535"/>
    <cellStyle name="Normal 3 2 2 5 3 2" xfId="13536"/>
    <cellStyle name="Normal 3 2 2 5 3 2 2" xfId="13537"/>
    <cellStyle name="Normal 3 2 2 5 3 2 2 2" xfId="13538"/>
    <cellStyle name="Normal 3 2 2 5 3 2 2 3" xfId="13539"/>
    <cellStyle name="Normal 3 2 2 5 3 2 2 4" xfId="13540"/>
    <cellStyle name="Normal 3 2 2 5 3 2 3" xfId="13541"/>
    <cellStyle name="Normal 3 2 2 5 3 2 4" xfId="13542"/>
    <cellStyle name="Normal 3 2 2 5 3 2 5" xfId="13543"/>
    <cellStyle name="Normal 3 2 2 5 3 3" xfId="13544"/>
    <cellStyle name="Normal 3 2 2 5 3 3 2" xfId="13545"/>
    <cellStyle name="Normal 3 2 2 5 3 3 3" xfId="13546"/>
    <cellStyle name="Normal 3 2 2 5 3 3 4" xfId="13547"/>
    <cellStyle name="Normal 3 2 2 5 3 4" xfId="13548"/>
    <cellStyle name="Normal 3 2 2 5 3 5" xfId="13549"/>
    <cellStyle name="Normal 3 2 2 5 3 6" xfId="13550"/>
    <cellStyle name="Normal 3 2 2 5 4" xfId="13551"/>
    <cellStyle name="Normal 3 2 2 5 4 2" xfId="13552"/>
    <cellStyle name="Normal 3 2 2 5 4 2 2" xfId="13553"/>
    <cellStyle name="Normal 3 2 2 5 4 2 2 2" xfId="13554"/>
    <cellStyle name="Normal 3 2 2 5 4 2 2 3" xfId="13555"/>
    <cellStyle name="Normal 3 2 2 5 4 2 2 4" xfId="13556"/>
    <cellStyle name="Normal 3 2 2 5 4 2 3" xfId="13557"/>
    <cellStyle name="Normal 3 2 2 5 4 2 4" xfId="13558"/>
    <cellStyle name="Normal 3 2 2 5 4 2 5" xfId="13559"/>
    <cellStyle name="Normal 3 2 2 5 4 3" xfId="13560"/>
    <cellStyle name="Normal 3 2 2 5 4 3 2" xfId="13561"/>
    <cellStyle name="Normal 3 2 2 5 4 3 3" xfId="13562"/>
    <cellStyle name="Normal 3 2 2 5 4 3 4" xfId="13563"/>
    <cellStyle name="Normal 3 2 2 5 4 4" xfId="13564"/>
    <cellStyle name="Normal 3 2 2 5 4 5" xfId="13565"/>
    <cellStyle name="Normal 3 2 2 5 4 6" xfId="13566"/>
    <cellStyle name="Normal 3 2 2 5 5" xfId="13567"/>
    <cellStyle name="Normal 3 2 2 5 6" xfId="13568"/>
    <cellStyle name="Normal 3 2 2 5 6 2" xfId="13569"/>
    <cellStyle name="Normal 3 2 2 5 6 2 2" xfId="13570"/>
    <cellStyle name="Normal 3 2 2 5 6 2 3" xfId="13571"/>
    <cellStyle name="Normal 3 2 2 5 6 2 4" xfId="13572"/>
    <cellStyle name="Normal 3 2 2 5 6 3" xfId="13573"/>
    <cellStyle name="Normal 3 2 2 5 6 4" xfId="13574"/>
    <cellStyle name="Normal 3 2 2 5 6 5" xfId="13575"/>
    <cellStyle name="Normal 3 2 2 5 7" xfId="13576"/>
    <cellStyle name="Normal 3 2 2 5 8" xfId="13577"/>
    <cellStyle name="Normal 3 2 2 5 8 2" xfId="13578"/>
    <cellStyle name="Normal 3 2 2 5 8 3" xfId="13579"/>
    <cellStyle name="Normal 3 2 2 5 8 4" xfId="13580"/>
    <cellStyle name="Normal 3 2 2 5 9" xfId="13581"/>
    <cellStyle name="Normal 3 2 2 6" xfId="13582"/>
    <cellStyle name="Normal 3 2 2 6 2" xfId="13583"/>
    <cellStyle name="Normal 3 2 2 6 2 2" xfId="13584"/>
    <cellStyle name="Normal 3 2 2 6 2 2 2" xfId="13585"/>
    <cellStyle name="Normal 3 2 2 6 2 2 2 2" xfId="13586"/>
    <cellStyle name="Normal 3 2 2 6 2 2 2 3" xfId="13587"/>
    <cellStyle name="Normal 3 2 2 6 2 2 2 4" xfId="13588"/>
    <cellStyle name="Normal 3 2 2 6 2 2 3" xfId="13589"/>
    <cellStyle name="Normal 3 2 2 6 2 2 4" xfId="13590"/>
    <cellStyle name="Normal 3 2 2 6 2 2 5" xfId="13591"/>
    <cellStyle name="Normal 3 2 2 6 2 3" xfId="13592"/>
    <cellStyle name="Normal 3 2 2 6 2 3 2" xfId="13593"/>
    <cellStyle name="Normal 3 2 2 6 2 3 3" xfId="13594"/>
    <cellStyle name="Normal 3 2 2 6 2 3 4" xfId="13595"/>
    <cellStyle name="Normal 3 2 2 6 2 4" xfId="13596"/>
    <cellStyle name="Normal 3 2 2 6 2 5" xfId="13597"/>
    <cellStyle name="Normal 3 2 2 6 2 6" xfId="13598"/>
    <cellStyle name="Normal 3 2 2 6 3" xfId="13599"/>
    <cellStyle name="Normal 3 2 2 6 3 2" xfId="13600"/>
    <cellStyle name="Normal 3 2 2 6 3 2 2" xfId="13601"/>
    <cellStyle name="Normal 3 2 2 6 3 2 2 2" xfId="13602"/>
    <cellStyle name="Normal 3 2 2 6 3 2 2 3" xfId="13603"/>
    <cellStyle name="Normal 3 2 2 6 3 2 2 4" xfId="13604"/>
    <cellStyle name="Normal 3 2 2 6 3 2 3" xfId="13605"/>
    <cellStyle name="Normal 3 2 2 6 3 2 4" xfId="13606"/>
    <cellStyle name="Normal 3 2 2 6 3 2 5" xfId="13607"/>
    <cellStyle name="Normal 3 2 2 6 3 3" xfId="13608"/>
    <cellStyle name="Normal 3 2 2 6 3 3 2" xfId="13609"/>
    <cellStyle name="Normal 3 2 2 6 3 3 3" xfId="13610"/>
    <cellStyle name="Normal 3 2 2 6 3 3 4" xfId="13611"/>
    <cellStyle name="Normal 3 2 2 6 3 4" xfId="13612"/>
    <cellStyle name="Normal 3 2 2 6 3 5" xfId="13613"/>
    <cellStyle name="Normal 3 2 2 6 3 6" xfId="13614"/>
    <cellStyle name="Normal 3 2 2 6 4" xfId="13615"/>
    <cellStyle name="Normal 3 2 2 6 5" xfId="13616"/>
    <cellStyle name="Normal 3 2 2 6 5 2" xfId="13617"/>
    <cellStyle name="Normal 3 2 2 6 5 2 2" xfId="13618"/>
    <cellStyle name="Normal 3 2 2 6 5 2 3" xfId="13619"/>
    <cellStyle name="Normal 3 2 2 6 5 2 4" xfId="13620"/>
    <cellStyle name="Normal 3 2 2 6 5 3" xfId="13621"/>
    <cellStyle name="Normal 3 2 2 6 5 4" xfId="13622"/>
    <cellStyle name="Normal 3 2 2 6 5 5" xfId="13623"/>
    <cellStyle name="Normal 3 2 2 6 6" xfId="13624"/>
    <cellStyle name="Normal 3 2 2 6 6 2" xfId="13625"/>
    <cellStyle name="Normal 3 2 2 6 6 3" xfId="13626"/>
    <cellStyle name="Normal 3 2 2 6 6 4" xfId="13627"/>
    <cellStyle name="Normal 3 2 2 6 7" xfId="13628"/>
    <cellStyle name="Normal 3 2 2 6 8" xfId="13629"/>
    <cellStyle name="Normal 3 2 2 6 9" xfId="13630"/>
    <cellStyle name="Normal 3 2 2 7" xfId="13631"/>
    <cellStyle name="Normal 3 2 2 7 2" xfId="13632"/>
    <cellStyle name="Normal 3 2 2 7 2 2" xfId="13633"/>
    <cellStyle name="Normal 3 2 2 7 2 2 2" xfId="13634"/>
    <cellStyle name="Normal 3 2 2 7 2 2 2 2" xfId="13635"/>
    <cellStyle name="Normal 3 2 2 7 2 2 2 3" xfId="13636"/>
    <cellStyle name="Normal 3 2 2 7 2 2 2 4" xfId="13637"/>
    <cellStyle name="Normal 3 2 2 7 2 2 3" xfId="13638"/>
    <cellStyle name="Normal 3 2 2 7 2 2 4" xfId="13639"/>
    <cellStyle name="Normal 3 2 2 7 2 2 5" xfId="13640"/>
    <cellStyle name="Normal 3 2 2 7 2 3" xfId="13641"/>
    <cellStyle name="Normal 3 2 2 7 2 3 2" xfId="13642"/>
    <cellStyle name="Normal 3 2 2 7 2 3 3" xfId="13643"/>
    <cellStyle name="Normal 3 2 2 7 2 3 4" xfId="13644"/>
    <cellStyle name="Normal 3 2 2 7 2 4" xfId="13645"/>
    <cellStyle name="Normal 3 2 2 7 2 5" xfId="13646"/>
    <cellStyle name="Normal 3 2 2 7 2 6" xfId="13647"/>
    <cellStyle name="Normal 3 2 2 7 3" xfId="13648"/>
    <cellStyle name="Normal 3 2 2 7 3 2" xfId="13649"/>
    <cellStyle name="Normal 3 2 2 7 3 2 2" xfId="13650"/>
    <cellStyle name="Normal 3 2 2 7 3 2 2 2" xfId="13651"/>
    <cellStyle name="Normal 3 2 2 7 3 2 2 3" xfId="13652"/>
    <cellStyle name="Normal 3 2 2 7 3 2 2 4" xfId="13653"/>
    <cellStyle name="Normal 3 2 2 7 3 2 3" xfId="13654"/>
    <cellStyle name="Normal 3 2 2 7 3 2 4" xfId="13655"/>
    <cellStyle name="Normal 3 2 2 7 3 2 5" xfId="13656"/>
    <cellStyle name="Normal 3 2 2 7 3 3" xfId="13657"/>
    <cellStyle name="Normal 3 2 2 7 3 3 2" xfId="13658"/>
    <cellStyle name="Normal 3 2 2 7 3 3 3" xfId="13659"/>
    <cellStyle name="Normal 3 2 2 7 3 3 4" xfId="13660"/>
    <cellStyle name="Normal 3 2 2 7 3 4" xfId="13661"/>
    <cellStyle name="Normal 3 2 2 7 3 5" xfId="13662"/>
    <cellStyle name="Normal 3 2 2 7 3 6" xfId="13663"/>
    <cellStyle name="Normal 3 2 2 7 4" xfId="13664"/>
    <cellStyle name="Normal 3 2 2 7 5" xfId="13665"/>
    <cellStyle name="Normal 3 2 2 7 5 2" xfId="13666"/>
    <cellStyle name="Normal 3 2 2 7 5 2 2" xfId="13667"/>
    <cellStyle name="Normal 3 2 2 7 5 2 3" xfId="13668"/>
    <cellStyle name="Normal 3 2 2 7 5 2 4" xfId="13669"/>
    <cellStyle name="Normal 3 2 2 7 5 3" xfId="13670"/>
    <cellStyle name="Normal 3 2 2 7 5 4" xfId="13671"/>
    <cellStyle name="Normal 3 2 2 7 5 5" xfId="13672"/>
    <cellStyle name="Normal 3 2 2 7 6" xfId="13673"/>
    <cellStyle name="Normal 3 2 2 7 6 2" xfId="13674"/>
    <cellStyle name="Normal 3 2 2 7 6 3" xfId="13675"/>
    <cellStyle name="Normal 3 2 2 7 6 4" xfId="13676"/>
    <cellStyle name="Normal 3 2 2 7 7" xfId="13677"/>
    <cellStyle name="Normal 3 2 2 7 8" xfId="13678"/>
    <cellStyle name="Normal 3 2 2 7 9" xfId="13679"/>
    <cellStyle name="Normal 3 2 2 8" xfId="13680"/>
    <cellStyle name="Normal 3 2 2 8 2" xfId="13681"/>
    <cellStyle name="Normal 3 2 2 8 2 2" xfId="13682"/>
    <cellStyle name="Normal 3 2 2 8 2 2 2" xfId="13683"/>
    <cellStyle name="Normal 3 2 2 8 2 2 3" xfId="13684"/>
    <cellStyle name="Normal 3 2 2 8 2 2 4" xfId="13685"/>
    <cellStyle name="Normal 3 2 2 8 2 3" xfId="13686"/>
    <cellStyle name="Normal 3 2 2 8 2 4" xfId="13687"/>
    <cellStyle name="Normal 3 2 2 8 2 5" xfId="13688"/>
    <cellStyle name="Normal 3 2 2 8 3" xfId="13689"/>
    <cellStyle name="Normal 3 2 2 8 3 2" xfId="13690"/>
    <cellStyle name="Normal 3 2 2 8 3 3" xfId="13691"/>
    <cellStyle name="Normal 3 2 2 8 3 4" xfId="13692"/>
    <cellStyle name="Normal 3 2 2 8 4" xfId="13693"/>
    <cellStyle name="Normal 3 2 2 8 5" xfId="13694"/>
    <cellStyle name="Normal 3 2 2 8 6" xfId="13695"/>
    <cellStyle name="Normal 3 2 2 9" xfId="13696"/>
    <cellStyle name="Normal 3 2 2 9 2" xfId="13697"/>
    <cellStyle name="Normal 3 2 2 9 2 2" xfId="13698"/>
    <cellStyle name="Normal 3 2 2 9 2 2 2" xfId="13699"/>
    <cellStyle name="Normal 3 2 2 9 2 2 3" xfId="13700"/>
    <cellStyle name="Normal 3 2 2 9 2 2 4" xfId="13701"/>
    <cellStyle name="Normal 3 2 2 9 2 3" xfId="13702"/>
    <cellStyle name="Normal 3 2 2 9 2 4" xfId="13703"/>
    <cellStyle name="Normal 3 2 2 9 2 5" xfId="13704"/>
    <cellStyle name="Normal 3 2 2 9 3" xfId="13705"/>
    <cellStyle name="Normal 3 2 2 9 3 2" xfId="13706"/>
    <cellStyle name="Normal 3 2 2 9 3 3" xfId="13707"/>
    <cellStyle name="Normal 3 2 2 9 3 4" xfId="13708"/>
    <cellStyle name="Normal 3 2 2 9 4" xfId="13709"/>
    <cellStyle name="Normal 3 2 2 9 5" xfId="13710"/>
    <cellStyle name="Normal 3 2 2 9 6" xfId="13711"/>
    <cellStyle name="Normal 3 2 20" xfId="13712"/>
    <cellStyle name="Normal 3 2 20 2" xfId="13713"/>
    <cellStyle name="Normal 3 2 20 2 2" xfId="13714"/>
    <cellStyle name="Normal 3 2 20 2 2 2" xfId="13715"/>
    <cellStyle name="Normal 3 2 20 2 2 3" xfId="13716"/>
    <cellStyle name="Normal 3 2 20 2 2 4" xfId="13717"/>
    <cellStyle name="Normal 3 2 20 2 3" xfId="13718"/>
    <cellStyle name="Normal 3 2 20 2 4" xfId="13719"/>
    <cellStyle name="Normal 3 2 20 2 5" xfId="13720"/>
    <cellStyle name="Normal 3 2 20 3" xfId="13721"/>
    <cellStyle name="Normal 3 2 20 4" xfId="13722"/>
    <cellStyle name="Normal 3 2 20 4 2" xfId="13723"/>
    <cellStyle name="Normal 3 2 20 4 3" xfId="13724"/>
    <cellStyle name="Normal 3 2 20 4 4" xfId="13725"/>
    <cellStyle name="Normal 3 2 20 5" xfId="13726"/>
    <cellStyle name="Normal 3 2 20 6" xfId="13727"/>
    <cellStyle name="Normal 3 2 20 7" xfId="13728"/>
    <cellStyle name="Normal 3 2 21" xfId="13729"/>
    <cellStyle name="Normal 3 2 21 2" xfId="13730"/>
    <cellStyle name="Normal 3 2 21 3" xfId="13731"/>
    <cellStyle name="Normal 3 2 21 3 2" xfId="13732"/>
    <cellStyle name="Normal 3 2 21 3 3" xfId="13733"/>
    <cellStyle name="Normal 3 2 21 3 4" xfId="13734"/>
    <cellStyle name="Normal 3 2 21 4" xfId="13735"/>
    <cellStyle name="Normal 3 2 21 5" xfId="13736"/>
    <cellStyle name="Normal 3 2 21 6" xfId="13737"/>
    <cellStyle name="Normal 3 2 22" xfId="13738"/>
    <cellStyle name="Normal 3 2 22 2" xfId="13739"/>
    <cellStyle name="Normal 3 2 22 3" xfId="13740"/>
    <cellStyle name="Normal 3 2 22 4" xfId="13741"/>
    <cellStyle name="Normal 3 2 23" xfId="13742"/>
    <cellStyle name="Normal 3 2 24" xfId="13743"/>
    <cellStyle name="Normal 3 2 25" xfId="13744"/>
    <cellStyle name="Normal 3 2 3" xfId="13745"/>
    <cellStyle name="Normal 3 2 3 10" xfId="13746"/>
    <cellStyle name="Normal 3 2 3 10 2" xfId="13747"/>
    <cellStyle name="Normal 3 2 3 10 2 2" xfId="13748"/>
    <cellStyle name="Normal 3 2 3 10 2 3" xfId="13749"/>
    <cellStyle name="Normal 3 2 3 10 2 4" xfId="13750"/>
    <cellStyle name="Normal 3 2 3 10 3" xfId="13751"/>
    <cellStyle name="Normal 3 2 3 10 4" xfId="13752"/>
    <cellStyle name="Normal 3 2 3 10 5" xfId="13753"/>
    <cellStyle name="Normal 3 2 3 11" xfId="13754"/>
    <cellStyle name="Normal 3 2 3 11 2" xfId="13755"/>
    <cellStyle name="Normal 3 2 3 11 3" xfId="13756"/>
    <cellStyle name="Normal 3 2 3 11 4" xfId="13757"/>
    <cellStyle name="Normal 3 2 3 12" xfId="13758"/>
    <cellStyle name="Normal 3 2 3 13" xfId="13759"/>
    <cellStyle name="Normal 3 2 3 14" xfId="13760"/>
    <cellStyle name="Normal 3 2 3 2" xfId="13761"/>
    <cellStyle name="Normal 3 2 3 2 10" xfId="13762"/>
    <cellStyle name="Normal 3 2 3 2 2" xfId="13763"/>
    <cellStyle name="Normal 3 2 3 2 2 2" xfId="13764"/>
    <cellStyle name="Normal 3 2 3 2 2 2 2" xfId="13765"/>
    <cellStyle name="Normal 3 2 3 2 2 2 2 2" xfId="13766"/>
    <cellStyle name="Normal 3 2 3 2 2 2 2 2 2" xfId="13767"/>
    <cellStyle name="Normal 3 2 3 2 2 2 2 2 3" xfId="13768"/>
    <cellStyle name="Normal 3 2 3 2 2 2 2 2 4" xfId="13769"/>
    <cellStyle name="Normal 3 2 3 2 2 2 2 3" xfId="13770"/>
    <cellStyle name="Normal 3 2 3 2 2 2 2 4" xfId="13771"/>
    <cellStyle name="Normal 3 2 3 2 2 2 2 5" xfId="13772"/>
    <cellStyle name="Normal 3 2 3 2 2 2 3" xfId="13773"/>
    <cellStyle name="Normal 3 2 3 2 2 2 3 2" xfId="13774"/>
    <cellStyle name="Normal 3 2 3 2 2 2 3 3" xfId="13775"/>
    <cellStyle name="Normal 3 2 3 2 2 2 3 4" xfId="13776"/>
    <cellStyle name="Normal 3 2 3 2 2 2 4" xfId="13777"/>
    <cellStyle name="Normal 3 2 3 2 2 2 5" xfId="13778"/>
    <cellStyle name="Normal 3 2 3 2 2 2 6" xfId="13779"/>
    <cellStyle name="Normal 3 2 3 2 2 3" xfId="13780"/>
    <cellStyle name="Normal 3 2 3 2 2 3 2" xfId="13781"/>
    <cellStyle name="Normal 3 2 3 2 2 3 2 2" xfId="13782"/>
    <cellStyle name="Normal 3 2 3 2 2 3 2 2 2" xfId="13783"/>
    <cellStyle name="Normal 3 2 3 2 2 3 2 2 3" xfId="13784"/>
    <cellStyle name="Normal 3 2 3 2 2 3 2 2 4" xfId="13785"/>
    <cellStyle name="Normal 3 2 3 2 2 3 2 3" xfId="13786"/>
    <cellStyle name="Normal 3 2 3 2 2 3 2 4" xfId="13787"/>
    <cellStyle name="Normal 3 2 3 2 2 3 2 5" xfId="13788"/>
    <cellStyle name="Normal 3 2 3 2 2 3 3" xfId="13789"/>
    <cellStyle name="Normal 3 2 3 2 2 3 3 2" xfId="13790"/>
    <cellStyle name="Normal 3 2 3 2 2 3 3 3" xfId="13791"/>
    <cellStyle name="Normal 3 2 3 2 2 3 3 4" xfId="13792"/>
    <cellStyle name="Normal 3 2 3 2 2 3 4" xfId="13793"/>
    <cellStyle name="Normal 3 2 3 2 2 3 5" xfId="13794"/>
    <cellStyle name="Normal 3 2 3 2 2 3 6" xfId="13795"/>
    <cellStyle name="Normal 3 2 3 2 2 4" xfId="13796"/>
    <cellStyle name="Normal 3 2 3 2 2 5" xfId="13797"/>
    <cellStyle name="Normal 3 2 3 2 2 5 2" xfId="13798"/>
    <cellStyle name="Normal 3 2 3 2 2 5 2 2" xfId="13799"/>
    <cellStyle name="Normal 3 2 3 2 2 5 2 3" xfId="13800"/>
    <cellStyle name="Normal 3 2 3 2 2 5 2 4" xfId="13801"/>
    <cellStyle name="Normal 3 2 3 2 2 5 3" xfId="13802"/>
    <cellStyle name="Normal 3 2 3 2 2 5 4" xfId="13803"/>
    <cellStyle name="Normal 3 2 3 2 2 5 5" xfId="13804"/>
    <cellStyle name="Normal 3 2 3 2 2 6" xfId="13805"/>
    <cellStyle name="Normal 3 2 3 2 2 6 2" xfId="13806"/>
    <cellStyle name="Normal 3 2 3 2 2 6 3" xfId="13807"/>
    <cellStyle name="Normal 3 2 3 2 2 6 4" xfId="13808"/>
    <cellStyle name="Normal 3 2 3 2 2 7" xfId="13809"/>
    <cellStyle name="Normal 3 2 3 2 2 8" xfId="13810"/>
    <cellStyle name="Normal 3 2 3 2 2 9" xfId="13811"/>
    <cellStyle name="Normal 3 2 3 2 3" xfId="13812"/>
    <cellStyle name="Normal 3 2 3 2 3 2" xfId="13813"/>
    <cellStyle name="Normal 3 2 3 2 3 2 2" xfId="13814"/>
    <cellStyle name="Normal 3 2 3 2 3 2 2 2" xfId="13815"/>
    <cellStyle name="Normal 3 2 3 2 3 2 2 3" xfId="13816"/>
    <cellStyle name="Normal 3 2 3 2 3 2 2 4" xfId="13817"/>
    <cellStyle name="Normal 3 2 3 2 3 2 3" xfId="13818"/>
    <cellStyle name="Normal 3 2 3 2 3 2 4" xfId="13819"/>
    <cellStyle name="Normal 3 2 3 2 3 2 5" xfId="13820"/>
    <cellStyle name="Normal 3 2 3 2 3 3" xfId="13821"/>
    <cellStyle name="Normal 3 2 3 2 3 3 2" xfId="13822"/>
    <cellStyle name="Normal 3 2 3 2 3 3 3" xfId="13823"/>
    <cellStyle name="Normal 3 2 3 2 3 3 4" xfId="13824"/>
    <cellStyle name="Normal 3 2 3 2 3 4" xfId="13825"/>
    <cellStyle name="Normal 3 2 3 2 3 5" xfId="13826"/>
    <cellStyle name="Normal 3 2 3 2 3 6" xfId="13827"/>
    <cellStyle name="Normal 3 2 3 2 4" xfId="13828"/>
    <cellStyle name="Normal 3 2 3 2 4 2" xfId="13829"/>
    <cellStyle name="Normal 3 2 3 2 4 2 2" xfId="13830"/>
    <cellStyle name="Normal 3 2 3 2 4 2 2 2" xfId="13831"/>
    <cellStyle name="Normal 3 2 3 2 4 2 2 3" xfId="13832"/>
    <cellStyle name="Normal 3 2 3 2 4 2 2 4" xfId="13833"/>
    <cellStyle name="Normal 3 2 3 2 4 2 3" xfId="13834"/>
    <cellStyle name="Normal 3 2 3 2 4 2 4" xfId="13835"/>
    <cellStyle name="Normal 3 2 3 2 4 2 5" xfId="13836"/>
    <cellStyle name="Normal 3 2 3 2 4 3" xfId="13837"/>
    <cellStyle name="Normal 3 2 3 2 4 3 2" xfId="13838"/>
    <cellStyle name="Normal 3 2 3 2 4 3 3" xfId="13839"/>
    <cellStyle name="Normal 3 2 3 2 4 3 4" xfId="13840"/>
    <cellStyle name="Normal 3 2 3 2 4 4" xfId="13841"/>
    <cellStyle name="Normal 3 2 3 2 4 5" xfId="13842"/>
    <cellStyle name="Normal 3 2 3 2 4 6" xfId="13843"/>
    <cellStyle name="Normal 3 2 3 2 5" xfId="13844"/>
    <cellStyle name="Normal 3 2 3 2 6" xfId="13845"/>
    <cellStyle name="Normal 3 2 3 2 6 2" xfId="13846"/>
    <cellStyle name="Normal 3 2 3 2 6 2 2" xfId="13847"/>
    <cellStyle name="Normal 3 2 3 2 6 2 3" xfId="13848"/>
    <cellStyle name="Normal 3 2 3 2 6 2 4" xfId="13849"/>
    <cellStyle name="Normal 3 2 3 2 6 3" xfId="13850"/>
    <cellStyle name="Normal 3 2 3 2 6 4" xfId="13851"/>
    <cellStyle name="Normal 3 2 3 2 6 5" xfId="13852"/>
    <cellStyle name="Normal 3 2 3 2 7" xfId="13853"/>
    <cellStyle name="Normal 3 2 3 2 7 2" xfId="13854"/>
    <cellStyle name="Normal 3 2 3 2 7 3" xfId="13855"/>
    <cellStyle name="Normal 3 2 3 2 7 4" xfId="13856"/>
    <cellStyle name="Normal 3 2 3 2 8" xfId="13857"/>
    <cellStyle name="Normal 3 2 3 2 9" xfId="13858"/>
    <cellStyle name="Normal 3 2 3 3" xfId="13859"/>
    <cellStyle name="Normal 3 2 3 3 10" xfId="13860"/>
    <cellStyle name="Normal 3 2 3 3 2" xfId="13861"/>
    <cellStyle name="Normal 3 2 3 3 2 2" xfId="13862"/>
    <cellStyle name="Normal 3 2 3 3 2 2 2" xfId="13863"/>
    <cellStyle name="Normal 3 2 3 3 2 2 2 2" xfId="13864"/>
    <cellStyle name="Normal 3 2 3 3 2 2 2 2 2" xfId="13865"/>
    <cellStyle name="Normal 3 2 3 3 2 2 2 2 3" xfId="13866"/>
    <cellStyle name="Normal 3 2 3 3 2 2 2 2 4" xfId="13867"/>
    <cellStyle name="Normal 3 2 3 3 2 2 2 3" xfId="13868"/>
    <cellStyle name="Normal 3 2 3 3 2 2 2 4" xfId="13869"/>
    <cellStyle name="Normal 3 2 3 3 2 2 2 5" xfId="13870"/>
    <cellStyle name="Normal 3 2 3 3 2 2 3" xfId="13871"/>
    <cellStyle name="Normal 3 2 3 3 2 2 3 2" xfId="13872"/>
    <cellStyle name="Normal 3 2 3 3 2 2 3 3" xfId="13873"/>
    <cellStyle name="Normal 3 2 3 3 2 2 3 4" xfId="13874"/>
    <cellStyle name="Normal 3 2 3 3 2 2 4" xfId="13875"/>
    <cellStyle name="Normal 3 2 3 3 2 2 5" xfId="13876"/>
    <cellStyle name="Normal 3 2 3 3 2 2 6" xfId="13877"/>
    <cellStyle name="Normal 3 2 3 3 2 3" xfId="13878"/>
    <cellStyle name="Normal 3 2 3 3 2 3 2" xfId="13879"/>
    <cellStyle name="Normal 3 2 3 3 2 3 2 2" xfId="13880"/>
    <cellStyle name="Normal 3 2 3 3 2 3 2 2 2" xfId="13881"/>
    <cellStyle name="Normal 3 2 3 3 2 3 2 2 3" xfId="13882"/>
    <cellStyle name="Normal 3 2 3 3 2 3 2 2 4" xfId="13883"/>
    <cellStyle name="Normal 3 2 3 3 2 3 2 3" xfId="13884"/>
    <cellStyle name="Normal 3 2 3 3 2 3 2 4" xfId="13885"/>
    <cellStyle name="Normal 3 2 3 3 2 3 2 5" xfId="13886"/>
    <cellStyle name="Normal 3 2 3 3 2 3 3" xfId="13887"/>
    <cellStyle name="Normal 3 2 3 3 2 3 3 2" xfId="13888"/>
    <cellStyle name="Normal 3 2 3 3 2 3 3 3" xfId="13889"/>
    <cellStyle name="Normal 3 2 3 3 2 3 3 4" xfId="13890"/>
    <cellStyle name="Normal 3 2 3 3 2 3 4" xfId="13891"/>
    <cellStyle name="Normal 3 2 3 3 2 3 5" xfId="13892"/>
    <cellStyle name="Normal 3 2 3 3 2 3 6" xfId="13893"/>
    <cellStyle name="Normal 3 2 3 3 2 4" xfId="13894"/>
    <cellStyle name="Normal 3 2 3 3 2 4 2" xfId="13895"/>
    <cellStyle name="Normal 3 2 3 3 2 4 2 2" xfId="13896"/>
    <cellStyle name="Normal 3 2 3 3 2 4 2 3" xfId="13897"/>
    <cellStyle name="Normal 3 2 3 3 2 4 2 4" xfId="13898"/>
    <cellStyle name="Normal 3 2 3 3 2 4 3" xfId="13899"/>
    <cellStyle name="Normal 3 2 3 3 2 4 4" xfId="13900"/>
    <cellStyle name="Normal 3 2 3 3 2 4 5" xfId="13901"/>
    <cellStyle name="Normal 3 2 3 3 2 5" xfId="13902"/>
    <cellStyle name="Normal 3 2 3 3 2 5 2" xfId="13903"/>
    <cellStyle name="Normal 3 2 3 3 2 5 3" xfId="13904"/>
    <cellStyle name="Normal 3 2 3 3 2 5 4" xfId="13905"/>
    <cellStyle name="Normal 3 2 3 3 2 6" xfId="13906"/>
    <cellStyle name="Normal 3 2 3 3 2 7" xfId="13907"/>
    <cellStyle name="Normal 3 2 3 3 2 8" xfId="13908"/>
    <cellStyle name="Normal 3 2 3 3 3" xfId="13909"/>
    <cellStyle name="Normal 3 2 3 3 3 2" xfId="13910"/>
    <cellStyle name="Normal 3 2 3 3 3 2 2" xfId="13911"/>
    <cellStyle name="Normal 3 2 3 3 3 2 2 2" xfId="13912"/>
    <cellStyle name="Normal 3 2 3 3 3 2 2 3" xfId="13913"/>
    <cellStyle name="Normal 3 2 3 3 3 2 2 4" xfId="13914"/>
    <cellStyle name="Normal 3 2 3 3 3 2 3" xfId="13915"/>
    <cellStyle name="Normal 3 2 3 3 3 2 4" xfId="13916"/>
    <cellStyle name="Normal 3 2 3 3 3 2 5" xfId="13917"/>
    <cellStyle name="Normal 3 2 3 3 3 3" xfId="13918"/>
    <cellStyle name="Normal 3 2 3 3 3 3 2" xfId="13919"/>
    <cellStyle name="Normal 3 2 3 3 3 3 3" xfId="13920"/>
    <cellStyle name="Normal 3 2 3 3 3 3 4" xfId="13921"/>
    <cellStyle name="Normal 3 2 3 3 3 4" xfId="13922"/>
    <cellStyle name="Normal 3 2 3 3 3 5" xfId="13923"/>
    <cellStyle name="Normal 3 2 3 3 3 6" xfId="13924"/>
    <cellStyle name="Normal 3 2 3 3 4" xfId="13925"/>
    <cellStyle name="Normal 3 2 3 3 4 2" xfId="13926"/>
    <cellStyle name="Normal 3 2 3 3 4 2 2" xfId="13927"/>
    <cellStyle name="Normal 3 2 3 3 4 2 2 2" xfId="13928"/>
    <cellStyle name="Normal 3 2 3 3 4 2 2 3" xfId="13929"/>
    <cellStyle name="Normal 3 2 3 3 4 2 2 4" xfId="13930"/>
    <cellStyle name="Normal 3 2 3 3 4 2 3" xfId="13931"/>
    <cellStyle name="Normal 3 2 3 3 4 2 4" xfId="13932"/>
    <cellStyle name="Normal 3 2 3 3 4 2 5" xfId="13933"/>
    <cellStyle name="Normal 3 2 3 3 4 3" xfId="13934"/>
    <cellStyle name="Normal 3 2 3 3 4 3 2" xfId="13935"/>
    <cellStyle name="Normal 3 2 3 3 4 3 3" xfId="13936"/>
    <cellStyle name="Normal 3 2 3 3 4 3 4" xfId="13937"/>
    <cellStyle name="Normal 3 2 3 3 4 4" xfId="13938"/>
    <cellStyle name="Normal 3 2 3 3 4 5" xfId="13939"/>
    <cellStyle name="Normal 3 2 3 3 4 6" xfId="13940"/>
    <cellStyle name="Normal 3 2 3 3 5" xfId="13941"/>
    <cellStyle name="Normal 3 2 3 3 6" xfId="13942"/>
    <cellStyle name="Normal 3 2 3 3 6 2" xfId="13943"/>
    <cellStyle name="Normal 3 2 3 3 6 2 2" xfId="13944"/>
    <cellStyle name="Normal 3 2 3 3 6 2 3" xfId="13945"/>
    <cellStyle name="Normal 3 2 3 3 6 2 4" xfId="13946"/>
    <cellStyle name="Normal 3 2 3 3 6 3" xfId="13947"/>
    <cellStyle name="Normal 3 2 3 3 6 4" xfId="13948"/>
    <cellStyle name="Normal 3 2 3 3 6 5" xfId="13949"/>
    <cellStyle name="Normal 3 2 3 3 7" xfId="13950"/>
    <cellStyle name="Normal 3 2 3 3 7 2" xfId="13951"/>
    <cellStyle name="Normal 3 2 3 3 7 3" xfId="13952"/>
    <cellStyle name="Normal 3 2 3 3 7 4" xfId="13953"/>
    <cellStyle name="Normal 3 2 3 3 8" xfId="13954"/>
    <cellStyle name="Normal 3 2 3 3 9" xfId="13955"/>
    <cellStyle name="Normal 3 2 3 4" xfId="13956"/>
    <cellStyle name="Normal 3 2 3 4 10" xfId="13957"/>
    <cellStyle name="Normal 3 2 3 4 2" xfId="13958"/>
    <cellStyle name="Normal 3 2 3 4 2 2" xfId="13959"/>
    <cellStyle name="Normal 3 2 3 4 2 2 2" xfId="13960"/>
    <cellStyle name="Normal 3 2 3 4 2 2 2 2" xfId="13961"/>
    <cellStyle name="Normal 3 2 3 4 2 2 2 2 2" xfId="13962"/>
    <cellStyle name="Normal 3 2 3 4 2 2 2 2 3" xfId="13963"/>
    <cellStyle name="Normal 3 2 3 4 2 2 2 2 4" xfId="13964"/>
    <cellStyle name="Normal 3 2 3 4 2 2 2 3" xfId="13965"/>
    <cellStyle name="Normal 3 2 3 4 2 2 2 4" xfId="13966"/>
    <cellStyle name="Normal 3 2 3 4 2 2 2 5" xfId="13967"/>
    <cellStyle name="Normal 3 2 3 4 2 2 3" xfId="13968"/>
    <cellStyle name="Normal 3 2 3 4 2 2 3 2" xfId="13969"/>
    <cellStyle name="Normal 3 2 3 4 2 2 3 3" xfId="13970"/>
    <cellStyle name="Normal 3 2 3 4 2 2 3 4" xfId="13971"/>
    <cellStyle name="Normal 3 2 3 4 2 2 4" xfId="13972"/>
    <cellStyle name="Normal 3 2 3 4 2 2 5" xfId="13973"/>
    <cellStyle name="Normal 3 2 3 4 2 2 6" xfId="13974"/>
    <cellStyle name="Normal 3 2 3 4 2 3" xfId="13975"/>
    <cellStyle name="Normal 3 2 3 4 2 3 2" xfId="13976"/>
    <cellStyle name="Normal 3 2 3 4 2 3 2 2" xfId="13977"/>
    <cellStyle name="Normal 3 2 3 4 2 3 2 2 2" xfId="13978"/>
    <cellStyle name="Normal 3 2 3 4 2 3 2 2 3" xfId="13979"/>
    <cellStyle name="Normal 3 2 3 4 2 3 2 2 4" xfId="13980"/>
    <cellStyle name="Normal 3 2 3 4 2 3 2 3" xfId="13981"/>
    <cellStyle name="Normal 3 2 3 4 2 3 2 4" xfId="13982"/>
    <cellStyle name="Normal 3 2 3 4 2 3 2 5" xfId="13983"/>
    <cellStyle name="Normal 3 2 3 4 2 3 3" xfId="13984"/>
    <cellStyle name="Normal 3 2 3 4 2 3 3 2" xfId="13985"/>
    <cellStyle name="Normal 3 2 3 4 2 3 3 3" xfId="13986"/>
    <cellStyle name="Normal 3 2 3 4 2 3 3 4" xfId="13987"/>
    <cellStyle name="Normal 3 2 3 4 2 3 4" xfId="13988"/>
    <cellStyle name="Normal 3 2 3 4 2 3 5" xfId="13989"/>
    <cellStyle name="Normal 3 2 3 4 2 3 6" xfId="13990"/>
    <cellStyle name="Normal 3 2 3 4 2 4" xfId="13991"/>
    <cellStyle name="Normal 3 2 3 4 2 4 2" xfId="13992"/>
    <cellStyle name="Normal 3 2 3 4 2 4 2 2" xfId="13993"/>
    <cellStyle name="Normal 3 2 3 4 2 4 2 3" xfId="13994"/>
    <cellStyle name="Normal 3 2 3 4 2 4 2 4" xfId="13995"/>
    <cellStyle name="Normal 3 2 3 4 2 4 3" xfId="13996"/>
    <cellStyle name="Normal 3 2 3 4 2 4 4" xfId="13997"/>
    <cellStyle name="Normal 3 2 3 4 2 4 5" xfId="13998"/>
    <cellStyle name="Normal 3 2 3 4 2 5" xfId="13999"/>
    <cellStyle name="Normal 3 2 3 4 2 5 2" xfId="14000"/>
    <cellStyle name="Normal 3 2 3 4 2 5 3" xfId="14001"/>
    <cellStyle name="Normal 3 2 3 4 2 5 4" xfId="14002"/>
    <cellStyle name="Normal 3 2 3 4 2 6" xfId="14003"/>
    <cellStyle name="Normal 3 2 3 4 2 7" xfId="14004"/>
    <cellStyle name="Normal 3 2 3 4 2 8" xfId="14005"/>
    <cellStyle name="Normal 3 2 3 4 3" xfId="14006"/>
    <cellStyle name="Normal 3 2 3 4 3 2" xfId="14007"/>
    <cellStyle name="Normal 3 2 3 4 3 2 2" xfId="14008"/>
    <cellStyle name="Normal 3 2 3 4 3 2 2 2" xfId="14009"/>
    <cellStyle name="Normal 3 2 3 4 3 2 2 3" xfId="14010"/>
    <cellStyle name="Normal 3 2 3 4 3 2 2 4" xfId="14011"/>
    <cellStyle name="Normal 3 2 3 4 3 2 3" xfId="14012"/>
    <cellStyle name="Normal 3 2 3 4 3 2 4" xfId="14013"/>
    <cellStyle name="Normal 3 2 3 4 3 2 5" xfId="14014"/>
    <cellStyle name="Normal 3 2 3 4 3 3" xfId="14015"/>
    <cellStyle name="Normal 3 2 3 4 3 3 2" xfId="14016"/>
    <cellStyle name="Normal 3 2 3 4 3 3 3" xfId="14017"/>
    <cellStyle name="Normal 3 2 3 4 3 3 4" xfId="14018"/>
    <cellStyle name="Normal 3 2 3 4 3 4" xfId="14019"/>
    <cellStyle name="Normal 3 2 3 4 3 5" xfId="14020"/>
    <cellStyle name="Normal 3 2 3 4 3 6" xfId="14021"/>
    <cellStyle name="Normal 3 2 3 4 4" xfId="14022"/>
    <cellStyle name="Normal 3 2 3 4 4 2" xfId="14023"/>
    <cellStyle name="Normal 3 2 3 4 4 2 2" xfId="14024"/>
    <cellStyle name="Normal 3 2 3 4 4 2 2 2" xfId="14025"/>
    <cellStyle name="Normal 3 2 3 4 4 2 2 3" xfId="14026"/>
    <cellStyle name="Normal 3 2 3 4 4 2 2 4" xfId="14027"/>
    <cellStyle name="Normal 3 2 3 4 4 2 3" xfId="14028"/>
    <cellStyle name="Normal 3 2 3 4 4 2 4" xfId="14029"/>
    <cellStyle name="Normal 3 2 3 4 4 2 5" xfId="14030"/>
    <cellStyle name="Normal 3 2 3 4 4 3" xfId="14031"/>
    <cellStyle name="Normal 3 2 3 4 4 3 2" xfId="14032"/>
    <cellStyle name="Normal 3 2 3 4 4 3 3" xfId="14033"/>
    <cellStyle name="Normal 3 2 3 4 4 3 4" xfId="14034"/>
    <cellStyle name="Normal 3 2 3 4 4 4" xfId="14035"/>
    <cellStyle name="Normal 3 2 3 4 4 5" xfId="14036"/>
    <cellStyle name="Normal 3 2 3 4 4 6" xfId="14037"/>
    <cellStyle name="Normal 3 2 3 4 5" xfId="14038"/>
    <cellStyle name="Normal 3 2 3 4 6" xfId="14039"/>
    <cellStyle name="Normal 3 2 3 4 6 2" xfId="14040"/>
    <cellStyle name="Normal 3 2 3 4 6 2 2" xfId="14041"/>
    <cellStyle name="Normal 3 2 3 4 6 2 3" xfId="14042"/>
    <cellStyle name="Normal 3 2 3 4 6 2 4" xfId="14043"/>
    <cellStyle name="Normal 3 2 3 4 6 3" xfId="14044"/>
    <cellStyle name="Normal 3 2 3 4 6 4" xfId="14045"/>
    <cellStyle name="Normal 3 2 3 4 6 5" xfId="14046"/>
    <cellStyle name="Normal 3 2 3 4 7" xfId="14047"/>
    <cellStyle name="Normal 3 2 3 4 7 2" xfId="14048"/>
    <cellStyle name="Normal 3 2 3 4 7 3" xfId="14049"/>
    <cellStyle name="Normal 3 2 3 4 7 4" xfId="14050"/>
    <cellStyle name="Normal 3 2 3 4 8" xfId="14051"/>
    <cellStyle name="Normal 3 2 3 4 9" xfId="14052"/>
    <cellStyle name="Normal 3 2 3 5" xfId="14053"/>
    <cellStyle name="Normal 3 2 3 5 2" xfId="14054"/>
    <cellStyle name="Normal 3 2 3 5 2 2" xfId="14055"/>
    <cellStyle name="Normal 3 2 3 5 2 2 2" xfId="14056"/>
    <cellStyle name="Normal 3 2 3 5 2 2 2 2" xfId="14057"/>
    <cellStyle name="Normal 3 2 3 5 2 2 2 3" xfId="14058"/>
    <cellStyle name="Normal 3 2 3 5 2 2 2 4" xfId="14059"/>
    <cellStyle name="Normal 3 2 3 5 2 2 3" xfId="14060"/>
    <cellStyle name="Normal 3 2 3 5 2 2 4" xfId="14061"/>
    <cellStyle name="Normal 3 2 3 5 2 2 5" xfId="14062"/>
    <cellStyle name="Normal 3 2 3 5 2 3" xfId="14063"/>
    <cellStyle name="Normal 3 2 3 5 2 3 2" xfId="14064"/>
    <cellStyle name="Normal 3 2 3 5 2 3 3" xfId="14065"/>
    <cellStyle name="Normal 3 2 3 5 2 3 4" xfId="14066"/>
    <cellStyle name="Normal 3 2 3 5 2 4" xfId="14067"/>
    <cellStyle name="Normal 3 2 3 5 2 5" xfId="14068"/>
    <cellStyle name="Normal 3 2 3 5 2 6" xfId="14069"/>
    <cellStyle name="Normal 3 2 3 5 3" xfId="14070"/>
    <cellStyle name="Normal 3 2 3 5 3 2" xfId="14071"/>
    <cellStyle name="Normal 3 2 3 5 3 2 2" xfId="14072"/>
    <cellStyle name="Normal 3 2 3 5 3 2 2 2" xfId="14073"/>
    <cellStyle name="Normal 3 2 3 5 3 2 2 3" xfId="14074"/>
    <cellStyle name="Normal 3 2 3 5 3 2 2 4" xfId="14075"/>
    <cellStyle name="Normal 3 2 3 5 3 2 3" xfId="14076"/>
    <cellStyle name="Normal 3 2 3 5 3 2 4" xfId="14077"/>
    <cellStyle name="Normal 3 2 3 5 3 2 5" xfId="14078"/>
    <cellStyle name="Normal 3 2 3 5 3 3" xfId="14079"/>
    <cellStyle name="Normal 3 2 3 5 3 3 2" xfId="14080"/>
    <cellStyle name="Normal 3 2 3 5 3 3 3" xfId="14081"/>
    <cellStyle name="Normal 3 2 3 5 3 3 4" xfId="14082"/>
    <cellStyle name="Normal 3 2 3 5 3 4" xfId="14083"/>
    <cellStyle name="Normal 3 2 3 5 3 5" xfId="14084"/>
    <cellStyle name="Normal 3 2 3 5 3 6" xfId="14085"/>
    <cellStyle name="Normal 3 2 3 5 4" xfId="14086"/>
    <cellStyle name="Normal 3 2 3 5 5" xfId="14087"/>
    <cellStyle name="Normal 3 2 3 5 5 2" xfId="14088"/>
    <cellStyle name="Normal 3 2 3 5 5 2 2" xfId="14089"/>
    <cellStyle name="Normal 3 2 3 5 5 2 3" xfId="14090"/>
    <cellStyle name="Normal 3 2 3 5 5 2 4" xfId="14091"/>
    <cellStyle name="Normal 3 2 3 5 5 3" xfId="14092"/>
    <cellStyle name="Normal 3 2 3 5 5 4" xfId="14093"/>
    <cellStyle name="Normal 3 2 3 5 5 5" xfId="14094"/>
    <cellStyle name="Normal 3 2 3 5 6" xfId="14095"/>
    <cellStyle name="Normal 3 2 3 5 6 2" xfId="14096"/>
    <cellStyle name="Normal 3 2 3 5 6 3" xfId="14097"/>
    <cellStyle name="Normal 3 2 3 5 6 4" xfId="14098"/>
    <cellStyle name="Normal 3 2 3 5 7" xfId="14099"/>
    <cellStyle name="Normal 3 2 3 5 8" xfId="14100"/>
    <cellStyle name="Normal 3 2 3 5 9" xfId="14101"/>
    <cellStyle name="Normal 3 2 3 6" xfId="14102"/>
    <cellStyle name="Normal 3 2 3 6 2" xfId="14103"/>
    <cellStyle name="Normal 3 2 3 6 2 2" xfId="14104"/>
    <cellStyle name="Normal 3 2 3 6 2 2 2" xfId="14105"/>
    <cellStyle name="Normal 3 2 3 6 2 2 2 2" xfId="14106"/>
    <cellStyle name="Normal 3 2 3 6 2 2 2 3" xfId="14107"/>
    <cellStyle name="Normal 3 2 3 6 2 2 2 4" xfId="14108"/>
    <cellStyle name="Normal 3 2 3 6 2 2 3" xfId="14109"/>
    <cellStyle name="Normal 3 2 3 6 2 2 4" xfId="14110"/>
    <cellStyle name="Normal 3 2 3 6 2 2 5" xfId="14111"/>
    <cellStyle name="Normal 3 2 3 6 2 3" xfId="14112"/>
    <cellStyle name="Normal 3 2 3 6 2 3 2" xfId="14113"/>
    <cellStyle name="Normal 3 2 3 6 2 3 3" xfId="14114"/>
    <cellStyle name="Normal 3 2 3 6 2 3 4" xfId="14115"/>
    <cellStyle name="Normal 3 2 3 6 2 4" xfId="14116"/>
    <cellStyle name="Normal 3 2 3 6 2 5" xfId="14117"/>
    <cellStyle name="Normal 3 2 3 6 2 6" xfId="14118"/>
    <cellStyle name="Normal 3 2 3 6 3" xfId="14119"/>
    <cellStyle name="Normal 3 2 3 6 3 2" xfId="14120"/>
    <cellStyle name="Normal 3 2 3 6 3 2 2" xfId="14121"/>
    <cellStyle name="Normal 3 2 3 6 3 2 2 2" xfId="14122"/>
    <cellStyle name="Normal 3 2 3 6 3 2 2 3" xfId="14123"/>
    <cellStyle name="Normal 3 2 3 6 3 2 2 4" xfId="14124"/>
    <cellStyle name="Normal 3 2 3 6 3 2 3" xfId="14125"/>
    <cellStyle name="Normal 3 2 3 6 3 2 4" xfId="14126"/>
    <cellStyle name="Normal 3 2 3 6 3 2 5" xfId="14127"/>
    <cellStyle name="Normal 3 2 3 6 3 3" xfId="14128"/>
    <cellStyle name="Normal 3 2 3 6 3 3 2" xfId="14129"/>
    <cellStyle name="Normal 3 2 3 6 3 3 3" xfId="14130"/>
    <cellStyle name="Normal 3 2 3 6 3 3 4" xfId="14131"/>
    <cellStyle name="Normal 3 2 3 6 3 4" xfId="14132"/>
    <cellStyle name="Normal 3 2 3 6 3 5" xfId="14133"/>
    <cellStyle name="Normal 3 2 3 6 3 6" xfId="14134"/>
    <cellStyle name="Normal 3 2 3 6 4" xfId="14135"/>
    <cellStyle name="Normal 3 2 3 6 4 2" xfId="14136"/>
    <cellStyle name="Normal 3 2 3 6 4 2 2" xfId="14137"/>
    <cellStyle name="Normal 3 2 3 6 4 2 3" xfId="14138"/>
    <cellStyle name="Normal 3 2 3 6 4 2 4" xfId="14139"/>
    <cellStyle name="Normal 3 2 3 6 4 3" xfId="14140"/>
    <cellStyle name="Normal 3 2 3 6 4 4" xfId="14141"/>
    <cellStyle name="Normal 3 2 3 6 4 5" xfId="14142"/>
    <cellStyle name="Normal 3 2 3 6 5" xfId="14143"/>
    <cellStyle name="Normal 3 2 3 6 5 2" xfId="14144"/>
    <cellStyle name="Normal 3 2 3 6 5 3" xfId="14145"/>
    <cellStyle name="Normal 3 2 3 6 5 4" xfId="14146"/>
    <cellStyle name="Normal 3 2 3 6 6" xfId="14147"/>
    <cellStyle name="Normal 3 2 3 6 7" xfId="14148"/>
    <cellStyle name="Normal 3 2 3 6 8" xfId="14149"/>
    <cellStyle name="Normal 3 2 3 7" xfId="14150"/>
    <cellStyle name="Normal 3 2 3 7 2" xfId="14151"/>
    <cellStyle name="Normal 3 2 3 7 2 2" xfId="14152"/>
    <cellStyle name="Normal 3 2 3 7 2 2 2" xfId="14153"/>
    <cellStyle name="Normal 3 2 3 7 2 2 3" xfId="14154"/>
    <cellStyle name="Normal 3 2 3 7 2 2 4" xfId="14155"/>
    <cellStyle name="Normal 3 2 3 7 2 3" xfId="14156"/>
    <cellStyle name="Normal 3 2 3 7 2 4" xfId="14157"/>
    <cellStyle name="Normal 3 2 3 7 2 5" xfId="14158"/>
    <cellStyle name="Normal 3 2 3 7 3" xfId="14159"/>
    <cellStyle name="Normal 3 2 3 7 3 2" xfId="14160"/>
    <cellStyle name="Normal 3 2 3 7 3 3" xfId="14161"/>
    <cellStyle name="Normal 3 2 3 7 3 4" xfId="14162"/>
    <cellStyle name="Normal 3 2 3 7 4" xfId="14163"/>
    <cellStyle name="Normal 3 2 3 7 5" xfId="14164"/>
    <cellStyle name="Normal 3 2 3 7 6" xfId="14165"/>
    <cellStyle name="Normal 3 2 3 8" xfId="14166"/>
    <cellStyle name="Normal 3 2 3 8 2" xfId="14167"/>
    <cellStyle name="Normal 3 2 3 8 2 2" xfId="14168"/>
    <cellStyle name="Normal 3 2 3 8 2 2 2" xfId="14169"/>
    <cellStyle name="Normal 3 2 3 8 2 2 3" xfId="14170"/>
    <cellStyle name="Normal 3 2 3 8 2 2 4" xfId="14171"/>
    <cellStyle name="Normal 3 2 3 8 2 3" xfId="14172"/>
    <cellStyle name="Normal 3 2 3 8 2 4" xfId="14173"/>
    <cellStyle name="Normal 3 2 3 8 2 5" xfId="14174"/>
    <cellStyle name="Normal 3 2 3 8 3" xfId="14175"/>
    <cellStyle name="Normal 3 2 3 8 3 2" xfId="14176"/>
    <cellStyle name="Normal 3 2 3 8 3 3" xfId="14177"/>
    <cellStyle name="Normal 3 2 3 8 3 4" xfId="14178"/>
    <cellStyle name="Normal 3 2 3 8 4" xfId="14179"/>
    <cellStyle name="Normal 3 2 3 8 5" xfId="14180"/>
    <cellStyle name="Normal 3 2 3 8 6" xfId="14181"/>
    <cellStyle name="Normal 3 2 3 9" xfId="14182"/>
    <cellStyle name="Normal 3 2 4" xfId="14183"/>
    <cellStyle name="Normal 3 2 4 10" xfId="14184"/>
    <cellStyle name="Normal 3 2 4 2" xfId="14185"/>
    <cellStyle name="Normal 3 2 4 2 2" xfId="14186"/>
    <cellStyle name="Normal 3 2 4 2 2 2" xfId="14187"/>
    <cellStyle name="Normal 3 2 4 2 2 2 2" xfId="14188"/>
    <cellStyle name="Normal 3 2 4 2 2 2 2 2" xfId="14189"/>
    <cellStyle name="Normal 3 2 4 2 2 2 2 3" xfId="14190"/>
    <cellStyle name="Normal 3 2 4 2 2 2 2 4" xfId="14191"/>
    <cellStyle name="Normal 3 2 4 2 2 2 3" xfId="14192"/>
    <cellStyle name="Normal 3 2 4 2 2 2 4" xfId="14193"/>
    <cellStyle name="Normal 3 2 4 2 2 2 5" xfId="14194"/>
    <cellStyle name="Normal 3 2 4 2 2 3" xfId="14195"/>
    <cellStyle name="Normal 3 2 4 2 2 3 2" xfId="14196"/>
    <cellStyle name="Normal 3 2 4 2 2 3 3" xfId="14197"/>
    <cellStyle name="Normal 3 2 4 2 2 3 4" xfId="14198"/>
    <cellStyle name="Normal 3 2 4 2 2 4" xfId="14199"/>
    <cellStyle name="Normal 3 2 4 2 2 5" xfId="14200"/>
    <cellStyle name="Normal 3 2 4 2 2 6" xfId="14201"/>
    <cellStyle name="Normal 3 2 4 2 3" xfId="14202"/>
    <cellStyle name="Normal 3 2 4 2 3 2" xfId="14203"/>
    <cellStyle name="Normal 3 2 4 2 3 2 2" xfId="14204"/>
    <cellStyle name="Normal 3 2 4 2 3 2 2 2" xfId="14205"/>
    <cellStyle name="Normal 3 2 4 2 3 2 2 3" xfId="14206"/>
    <cellStyle name="Normal 3 2 4 2 3 2 2 4" xfId="14207"/>
    <cellStyle name="Normal 3 2 4 2 3 2 3" xfId="14208"/>
    <cellStyle name="Normal 3 2 4 2 3 2 4" xfId="14209"/>
    <cellStyle name="Normal 3 2 4 2 3 2 5" xfId="14210"/>
    <cellStyle name="Normal 3 2 4 2 3 3" xfId="14211"/>
    <cellStyle name="Normal 3 2 4 2 3 3 2" xfId="14212"/>
    <cellStyle name="Normal 3 2 4 2 3 3 3" xfId="14213"/>
    <cellStyle name="Normal 3 2 4 2 3 3 4" xfId="14214"/>
    <cellStyle name="Normal 3 2 4 2 3 4" xfId="14215"/>
    <cellStyle name="Normal 3 2 4 2 3 5" xfId="14216"/>
    <cellStyle name="Normal 3 2 4 2 3 6" xfId="14217"/>
    <cellStyle name="Normal 3 2 4 2 4" xfId="14218"/>
    <cellStyle name="Normal 3 2 4 2 5" xfId="14219"/>
    <cellStyle name="Normal 3 2 4 2 5 2" xfId="14220"/>
    <cellStyle name="Normal 3 2 4 2 5 2 2" xfId="14221"/>
    <cellStyle name="Normal 3 2 4 2 5 2 3" xfId="14222"/>
    <cellStyle name="Normal 3 2 4 2 5 2 4" xfId="14223"/>
    <cellStyle name="Normal 3 2 4 2 5 3" xfId="14224"/>
    <cellStyle name="Normal 3 2 4 2 5 4" xfId="14225"/>
    <cellStyle name="Normal 3 2 4 2 5 5" xfId="14226"/>
    <cellStyle name="Normal 3 2 4 2 6" xfId="14227"/>
    <cellStyle name="Normal 3 2 4 2 6 2" xfId="14228"/>
    <cellStyle name="Normal 3 2 4 2 6 3" xfId="14229"/>
    <cellStyle name="Normal 3 2 4 2 6 4" xfId="14230"/>
    <cellStyle name="Normal 3 2 4 2 7" xfId="14231"/>
    <cellStyle name="Normal 3 2 4 2 8" xfId="14232"/>
    <cellStyle name="Normal 3 2 4 2 9" xfId="14233"/>
    <cellStyle name="Normal 3 2 4 3" xfId="14234"/>
    <cellStyle name="Normal 3 2 4 3 2" xfId="14235"/>
    <cellStyle name="Normal 3 2 4 3 2 2" xfId="14236"/>
    <cellStyle name="Normal 3 2 4 3 2 2 2" xfId="14237"/>
    <cellStyle name="Normal 3 2 4 3 2 2 3" xfId="14238"/>
    <cellStyle name="Normal 3 2 4 3 2 2 4" xfId="14239"/>
    <cellStyle name="Normal 3 2 4 3 2 3" xfId="14240"/>
    <cellStyle name="Normal 3 2 4 3 2 4" xfId="14241"/>
    <cellStyle name="Normal 3 2 4 3 2 5" xfId="14242"/>
    <cellStyle name="Normal 3 2 4 3 3" xfId="14243"/>
    <cellStyle name="Normal 3 2 4 3 3 2" xfId="14244"/>
    <cellStyle name="Normal 3 2 4 3 3 3" xfId="14245"/>
    <cellStyle name="Normal 3 2 4 3 3 4" xfId="14246"/>
    <cellStyle name="Normal 3 2 4 3 4" xfId="14247"/>
    <cellStyle name="Normal 3 2 4 3 5" xfId="14248"/>
    <cellStyle name="Normal 3 2 4 3 6" xfId="14249"/>
    <cellStyle name="Normal 3 2 4 4" xfId="14250"/>
    <cellStyle name="Normal 3 2 4 4 2" xfId="14251"/>
    <cellStyle name="Normal 3 2 4 4 2 2" xfId="14252"/>
    <cellStyle name="Normal 3 2 4 4 2 2 2" xfId="14253"/>
    <cellStyle name="Normal 3 2 4 4 2 2 3" xfId="14254"/>
    <cellStyle name="Normal 3 2 4 4 2 2 4" xfId="14255"/>
    <cellStyle name="Normal 3 2 4 4 2 3" xfId="14256"/>
    <cellStyle name="Normal 3 2 4 4 2 4" xfId="14257"/>
    <cellStyle name="Normal 3 2 4 4 2 5" xfId="14258"/>
    <cellStyle name="Normal 3 2 4 4 3" xfId="14259"/>
    <cellStyle name="Normal 3 2 4 4 3 2" xfId="14260"/>
    <cellStyle name="Normal 3 2 4 4 3 3" xfId="14261"/>
    <cellStyle name="Normal 3 2 4 4 3 4" xfId="14262"/>
    <cellStyle name="Normal 3 2 4 4 4" xfId="14263"/>
    <cellStyle name="Normal 3 2 4 4 5" xfId="14264"/>
    <cellStyle name="Normal 3 2 4 4 6" xfId="14265"/>
    <cellStyle name="Normal 3 2 4 5" xfId="14266"/>
    <cellStyle name="Normal 3 2 4 6" xfId="14267"/>
    <cellStyle name="Normal 3 2 4 6 2" xfId="14268"/>
    <cellStyle name="Normal 3 2 4 6 2 2" xfId="14269"/>
    <cellStyle name="Normal 3 2 4 6 2 3" xfId="14270"/>
    <cellStyle name="Normal 3 2 4 6 2 4" xfId="14271"/>
    <cellStyle name="Normal 3 2 4 6 3" xfId="14272"/>
    <cellStyle name="Normal 3 2 4 6 4" xfId="14273"/>
    <cellStyle name="Normal 3 2 4 6 5" xfId="14274"/>
    <cellStyle name="Normal 3 2 4 7" xfId="14275"/>
    <cellStyle name="Normal 3 2 4 7 2" xfId="14276"/>
    <cellStyle name="Normal 3 2 4 7 3" xfId="14277"/>
    <cellStyle name="Normal 3 2 4 7 4" xfId="14278"/>
    <cellStyle name="Normal 3 2 4 8" xfId="14279"/>
    <cellStyle name="Normal 3 2 4 9" xfId="14280"/>
    <cellStyle name="Normal 3 2 5" xfId="14281"/>
    <cellStyle name="Normal 3 2 5 10" xfId="14282"/>
    <cellStyle name="Normal 3 2 5 2" xfId="14283"/>
    <cellStyle name="Normal 3 2 5 2 2" xfId="14284"/>
    <cellStyle name="Normal 3 2 5 2 2 2" xfId="14285"/>
    <cellStyle name="Normal 3 2 5 2 2 2 2" xfId="14286"/>
    <cellStyle name="Normal 3 2 5 2 2 2 2 2" xfId="14287"/>
    <cellStyle name="Normal 3 2 5 2 2 2 2 3" xfId="14288"/>
    <cellStyle name="Normal 3 2 5 2 2 2 2 4" xfId="14289"/>
    <cellStyle name="Normal 3 2 5 2 2 2 3" xfId="14290"/>
    <cellStyle name="Normal 3 2 5 2 2 2 4" xfId="14291"/>
    <cellStyle name="Normal 3 2 5 2 2 2 5" xfId="14292"/>
    <cellStyle name="Normal 3 2 5 2 2 3" xfId="14293"/>
    <cellStyle name="Normal 3 2 5 2 2 3 2" xfId="14294"/>
    <cellStyle name="Normal 3 2 5 2 2 3 3" xfId="14295"/>
    <cellStyle name="Normal 3 2 5 2 2 3 4" xfId="14296"/>
    <cellStyle name="Normal 3 2 5 2 2 4" xfId="14297"/>
    <cellStyle name="Normal 3 2 5 2 2 5" xfId="14298"/>
    <cellStyle name="Normal 3 2 5 2 2 6" xfId="14299"/>
    <cellStyle name="Normal 3 2 5 2 3" xfId="14300"/>
    <cellStyle name="Normal 3 2 5 2 3 2" xfId="14301"/>
    <cellStyle name="Normal 3 2 5 2 3 2 2" xfId="14302"/>
    <cellStyle name="Normal 3 2 5 2 3 2 2 2" xfId="14303"/>
    <cellStyle name="Normal 3 2 5 2 3 2 2 3" xfId="14304"/>
    <cellStyle name="Normal 3 2 5 2 3 2 2 4" xfId="14305"/>
    <cellStyle name="Normal 3 2 5 2 3 2 3" xfId="14306"/>
    <cellStyle name="Normal 3 2 5 2 3 2 4" xfId="14307"/>
    <cellStyle name="Normal 3 2 5 2 3 2 5" xfId="14308"/>
    <cellStyle name="Normal 3 2 5 2 3 3" xfId="14309"/>
    <cellStyle name="Normal 3 2 5 2 3 3 2" xfId="14310"/>
    <cellStyle name="Normal 3 2 5 2 3 3 3" xfId="14311"/>
    <cellStyle name="Normal 3 2 5 2 3 3 4" xfId="14312"/>
    <cellStyle name="Normal 3 2 5 2 3 4" xfId="14313"/>
    <cellStyle name="Normal 3 2 5 2 3 5" xfId="14314"/>
    <cellStyle name="Normal 3 2 5 2 3 6" xfId="14315"/>
    <cellStyle name="Normal 3 2 5 2 4" xfId="14316"/>
    <cellStyle name="Normal 3 2 5 2 5" xfId="14317"/>
    <cellStyle name="Normal 3 2 5 2 5 2" xfId="14318"/>
    <cellStyle name="Normal 3 2 5 2 5 2 2" xfId="14319"/>
    <cellStyle name="Normal 3 2 5 2 5 2 3" xfId="14320"/>
    <cellStyle name="Normal 3 2 5 2 5 2 4" xfId="14321"/>
    <cellStyle name="Normal 3 2 5 2 5 3" xfId="14322"/>
    <cellStyle name="Normal 3 2 5 2 5 4" xfId="14323"/>
    <cellStyle name="Normal 3 2 5 2 5 5" xfId="14324"/>
    <cellStyle name="Normal 3 2 5 2 6" xfId="14325"/>
    <cellStyle name="Normal 3 2 5 2 6 2" xfId="14326"/>
    <cellStyle name="Normal 3 2 5 2 6 3" xfId="14327"/>
    <cellStyle name="Normal 3 2 5 2 6 4" xfId="14328"/>
    <cellStyle name="Normal 3 2 5 2 7" xfId="14329"/>
    <cellStyle name="Normal 3 2 5 2 8" xfId="14330"/>
    <cellStyle name="Normal 3 2 5 2 9" xfId="14331"/>
    <cellStyle name="Normal 3 2 5 3" xfId="14332"/>
    <cellStyle name="Normal 3 2 5 3 2" xfId="14333"/>
    <cellStyle name="Normal 3 2 5 3 2 2" xfId="14334"/>
    <cellStyle name="Normal 3 2 5 3 2 2 2" xfId="14335"/>
    <cellStyle name="Normal 3 2 5 3 2 2 3" xfId="14336"/>
    <cellStyle name="Normal 3 2 5 3 2 2 4" xfId="14337"/>
    <cellStyle name="Normal 3 2 5 3 2 3" xfId="14338"/>
    <cellStyle name="Normal 3 2 5 3 2 4" xfId="14339"/>
    <cellStyle name="Normal 3 2 5 3 2 5" xfId="14340"/>
    <cellStyle name="Normal 3 2 5 3 3" xfId="14341"/>
    <cellStyle name="Normal 3 2 5 3 3 2" xfId="14342"/>
    <cellStyle name="Normal 3 2 5 3 3 3" xfId="14343"/>
    <cellStyle name="Normal 3 2 5 3 3 4" xfId="14344"/>
    <cellStyle name="Normal 3 2 5 3 4" xfId="14345"/>
    <cellStyle name="Normal 3 2 5 3 5" xfId="14346"/>
    <cellStyle name="Normal 3 2 5 3 6" xfId="14347"/>
    <cellStyle name="Normal 3 2 5 4" xfId="14348"/>
    <cellStyle name="Normal 3 2 5 4 2" xfId="14349"/>
    <cellStyle name="Normal 3 2 5 4 2 2" xfId="14350"/>
    <cellStyle name="Normal 3 2 5 4 2 2 2" xfId="14351"/>
    <cellStyle name="Normal 3 2 5 4 2 2 3" xfId="14352"/>
    <cellStyle name="Normal 3 2 5 4 2 2 4" xfId="14353"/>
    <cellStyle name="Normal 3 2 5 4 2 3" xfId="14354"/>
    <cellStyle name="Normal 3 2 5 4 2 4" xfId="14355"/>
    <cellStyle name="Normal 3 2 5 4 2 5" xfId="14356"/>
    <cellStyle name="Normal 3 2 5 4 3" xfId="14357"/>
    <cellStyle name="Normal 3 2 5 4 3 2" xfId="14358"/>
    <cellStyle name="Normal 3 2 5 4 3 3" xfId="14359"/>
    <cellStyle name="Normal 3 2 5 4 3 4" xfId="14360"/>
    <cellStyle name="Normal 3 2 5 4 4" xfId="14361"/>
    <cellStyle name="Normal 3 2 5 4 5" xfId="14362"/>
    <cellStyle name="Normal 3 2 5 4 6" xfId="14363"/>
    <cellStyle name="Normal 3 2 5 5" xfId="14364"/>
    <cellStyle name="Normal 3 2 5 6" xfId="14365"/>
    <cellStyle name="Normal 3 2 5 6 2" xfId="14366"/>
    <cellStyle name="Normal 3 2 5 6 2 2" xfId="14367"/>
    <cellStyle name="Normal 3 2 5 6 2 3" xfId="14368"/>
    <cellStyle name="Normal 3 2 5 6 2 4" xfId="14369"/>
    <cellStyle name="Normal 3 2 5 6 3" xfId="14370"/>
    <cellStyle name="Normal 3 2 5 6 4" xfId="14371"/>
    <cellStyle name="Normal 3 2 5 6 5" xfId="14372"/>
    <cellStyle name="Normal 3 2 5 7" xfId="14373"/>
    <cellStyle name="Normal 3 2 5 7 2" xfId="14374"/>
    <cellStyle name="Normal 3 2 5 7 3" xfId="14375"/>
    <cellStyle name="Normal 3 2 5 7 4" xfId="14376"/>
    <cellStyle name="Normal 3 2 5 8" xfId="14377"/>
    <cellStyle name="Normal 3 2 5 9" xfId="14378"/>
    <cellStyle name="Normal 3 2 6" xfId="14379"/>
    <cellStyle name="Normal 3 2 6 2" xfId="14380"/>
    <cellStyle name="Normal 3 2 6 2 2" xfId="14381"/>
    <cellStyle name="Normal 3 2 6 2 2 2" xfId="14382"/>
    <cellStyle name="Normal 3 2 6 2 3" xfId="14383"/>
    <cellStyle name="Normal 3 2 6 2 4" xfId="14384"/>
    <cellStyle name="Normal 3 2 6 2 5" xfId="14385"/>
    <cellStyle name="Normal 3 2 6 2 6" xfId="14386"/>
    <cellStyle name="Normal 3 2 6 2 7" xfId="14387"/>
    <cellStyle name="Normal 3 2 6 2 8" xfId="14388"/>
    <cellStyle name="Normal 3 2 6 3" xfId="14389"/>
    <cellStyle name="Normal 3 2 6 3 2" xfId="14390"/>
    <cellStyle name="Normal 3 2 6 4" xfId="14391"/>
    <cellStyle name="Normal 3 2 6 5" xfId="14392"/>
    <cellStyle name="Normal 3 2 6 6" xfId="14393"/>
    <cellStyle name="Normal 3 2 6 7" xfId="14394"/>
    <cellStyle name="Normal 3 2 6 8" xfId="14395"/>
    <cellStyle name="Normal 3 2 6 9" xfId="14396"/>
    <cellStyle name="Normal 3 2 7" xfId="14397"/>
    <cellStyle name="Normal 3 2 7 10" xfId="14398"/>
    <cellStyle name="Normal 3 2 7 2" xfId="14399"/>
    <cellStyle name="Normal 3 2 7 2 2" xfId="14400"/>
    <cellStyle name="Normal 3 2 7 2 2 2" xfId="14401"/>
    <cellStyle name="Normal 3 2 7 2 2 2 2" xfId="14402"/>
    <cellStyle name="Normal 3 2 7 2 2 2 2 2" xfId="14403"/>
    <cellStyle name="Normal 3 2 7 2 2 2 2 3" xfId="14404"/>
    <cellStyle name="Normal 3 2 7 2 2 2 2 4" xfId="14405"/>
    <cellStyle name="Normal 3 2 7 2 2 2 3" xfId="14406"/>
    <cellStyle name="Normal 3 2 7 2 2 2 4" xfId="14407"/>
    <cellStyle name="Normal 3 2 7 2 2 2 5" xfId="14408"/>
    <cellStyle name="Normal 3 2 7 2 2 3" xfId="14409"/>
    <cellStyle name="Normal 3 2 7 2 2 3 2" xfId="14410"/>
    <cellStyle name="Normal 3 2 7 2 2 3 3" xfId="14411"/>
    <cellStyle name="Normal 3 2 7 2 2 3 4" xfId="14412"/>
    <cellStyle name="Normal 3 2 7 2 2 4" xfId="14413"/>
    <cellStyle name="Normal 3 2 7 2 2 5" xfId="14414"/>
    <cellStyle name="Normal 3 2 7 2 2 6" xfId="14415"/>
    <cellStyle name="Normal 3 2 7 2 3" xfId="14416"/>
    <cellStyle name="Normal 3 2 7 2 3 2" xfId="14417"/>
    <cellStyle name="Normal 3 2 7 2 3 2 2" xfId="14418"/>
    <cellStyle name="Normal 3 2 7 2 3 2 2 2" xfId="14419"/>
    <cellStyle name="Normal 3 2 7 2 3 2 2 3" xfId="14420"/>
    <cellStyle name="Normal 3 2 7 2 3 2 2 4" xfId="14421"/>
    <cellStyle name="Normal 3 2 7 2 3 2 3" xfId="14422"/>
    <cellStyle name="Normal 3 2 7 2 3 2 4" xfId="14423"/>
    <cellStyle name="Normal 3 2 7 2 3 2 5" xfId="14424"/>
    <cellStyle name="Normal 3 2 7 2 3 3" xfId="14425"/>
    <cellStyle name="Normal 3 2 7 2 3 3 2" xfId="14426"/>
    <cellStyle name="Normal 3 2 7 2 3 3 3" xfId="14427"/>
    <cellStyle name="Normal 3 2 7 2 3 3 4" xfId="14428"/>
    <cellStyle name="Normal 3 2 7 2 3 4" xfId="14429"/>
    <cellStyle name="Normal 3 2 7 2 3 5" xfId="14430"/>
    <cellStyle name="Normal 3 2 7 2 3 6" xfId="14431"/>
    <cellStyle name="Normal 3 2 7 2 4" xfId="14432"/>
    <cellStyle name="Normal 3 2 7 2 4 2" xfId="14433"/>
    <cellStyle name="Normal 3 2 7 2 4 2 2" xfId="14434"/>
    <cellStyle name="Normal 3 2 7 2 4 2 3" xfId="14435"/>
    <cellStyle name="Normal 3 2 7 2 4 2 4" xfId="14436"/>
    <cellStyle name="Normal 3 2 7 2 4 3" xfId="14437"/>
    <cellStyle name="Normal 3 2 7 2 4 4" xfId="14438"/>
    <cellStyle name="Normal 3 2 7 2 4 5" xfId="14439"/>
    <cellStyle name="Normal 3 2 7 2 5" xfId="14440"/>
    <cellStyle name="Normal 3 2 7 2 5 2" xfId="14441"/>
    <cellStyle name="Normal 3 2 7 2 5 3" xfId="14442"/>
    <cellStyle name="Normal 3 2 7 2 5 4" xfId="14443"/>
    <cellStyle name="Normal 3 2 7 2 6" xfId="14444"/>
    <cellStyle name="Normal 3 2 7 2 7" xfId="14445"/>
    <cellStyle name="Normal 3 2 7 2 8" xfId="14446"/>
    <cellStyle name="Normal 3 2 7 3" xfId="14447"/>
    <cellStyle name="Normal 3 2 7 3 2" xfId="14448"/>
    <cellStyle name="Normal 3 2 7 3 2 2" xfId="14449"/>
    <cellStyle name="Normal 3 2 7 3 2 2 2" xfId="14450"/>
    <cellStyle name="Normal 3 2 7 3 2 2 3" xfId="14451"/>
    <cellStyle name="Normal 3 2 7 3 2 2 4" xfId="14452"/>
    <cellStyle name="Normal 3 2 7 3 2 3" xfId="14453"/>
    <cellStyle name="Normal 3 2 7 3 2 4" xfId="14454"/>
    <cellStyle name="Normal 3 2 7 3 2 5" xfId="14455"/>
    <cellStyle name="Normal 3 2 7 3 3" xfId="14456"/>
    <cellStyle name="Normal 3 2 7 3 3 2" xfId="14457"/>
    <cellStyle name="Normal 3 2 7 3 3 3" xfId="14458"/>
    <cellStyle name="Normal 3 2 7 3 3 4" xfId="14459"/>
    <cellStyle name="Normal 3 2 7 3 4" xfId="14460"/>
    <cellStyle name="Normal 3 2 7 3 5" xfId="14461"/>
    <cellStyle name="Normal 3 2 7 3 6" xfId="14462"/>
    <cellStyle name="Normal 3 2 7 4" xfId="14463"/>
    <cellStyle name="Normal 3 2 7 4 2" xfId="14464"/>
    <cellStyle name="Normal 3 2 7 4 2 2" xfId="14465"/>
    <cellStyle name="Normal 3 2 7 4 2 2 2" xfId="14466"/>
    <cellStyle name="Normal 3 2 7 4 2 2 3" xfId="14467"/>
    <cellStyle name="Normal 3 2 7 4 2 2 4" xfId="14468"/>
    <cellStyle name="Normal 3 2 7 4 2 3" xfId="14469"/>
    <cellStyle name="Normal 3 2 7 4 2 4" xfId="14470"/>
    <cellStyle name="Normal 3 2 7 4 2 5" xfId="14471"/>
    <cellStyle name="Normal 3 2 7 4 3" xfId="14472"/>
    <cellStyle name="Normal 3 2 7 4 3 2" xfId="14473"/>
    <cellStyle name="Normal 3 2 7 4 3 3" xfId="14474"/>
    <cellStyle name="Normal 3 2 7 4 3 4" xfId="14475"/>
    <cellStyle name="Normal 3 2 7 4 4" xfId="14476"/>
    <cellStyle name="Normal 3 2 7 4 5" xfId="14477"/>
    <cellStyle name="Normal 3 2 7 4 6" xfId="14478"/>
    <cellStyle name="Normal 3 2 7 5" xfId="14479"/>
    <cellStyle name="Normal 3 2 7 6" xfId="14480"/>
    <cellStyle name="Normal 3 2 7 6 2" xfId="14481"/>
    <cellStyle name="Normal 3 2 7 6 2 2" xfId="14482"/>
    <cellStyle name="Normal 3 2 7 6 2 3" xfId="14483"/>
    <cellStyle name="Normal 3 2 7 6 2 4" xfId="14484"/>
    <cellStyle name="Normal 3 2 7 6 3" xfId="14485"/>
    <cellStyle name="Normal 3 2 7 6 4" xfId="14486"/>
    <cellStyle name="Normal 3 2 7 6 5" xfId="14487"/>
    <cellStyle name="Normal 3 2 7 7" xfId="14488"/>
    <cellStyle name="Normal 3 2 7 7 2" xfId="14489"/>
    <cellStyle name="Normal 3 2 7 7 3" xfId="14490"/>
    <cellStyle name="Normal 3 2 7 7 4" xfId="14491"/>
    <cellStyle name="Normal 3 2 7 8" xfId="14492"/>
    <cellStyle name="Normal 3 2 7 9" xfId="14493"/>
    <cellStyle name="Normal 3 2 8" xfId="14494"/>
    <cellStyle name="Normal 3 2 8 2" xfId="14495"/>
    <cellStyle name="Normal 3 2 8 2 2" xfId="14496"/>
    <cellStyle name="Normal 3 2 8 2 2 2" xfId="14497"/>
    <cellStyle name="Normal 3 2 8 2 2 2 2" xfId="14498"/>
    <cellStyle name="Normal 3 2 8 2 2 2 3" xfId="14499"/>
    <cellStyle name="Normal 3 2 8 2 2 2 4" xfId="14500"/>
    <cellStyle name="Normal 3 2 8 2 2 3" xfId="14501"/>
    <cellStyle name="Normal 3 2 8 2 2 4" xfId="14502"/>
    <cellStyle name="Normal 3 2 8 2 2 5" xfId="14503"/>
    <cellStyle name="Normal 3 2 8 2 3" xfId="14504"/>
    <cellStyle name="Normal 3 2 8 2 3 2" xfId="14505"/>
    <cellStyle name="Normal 3 2 8 2 3 3" xfId="14506"/>
    <cellStyle name="Normal 3 2 8 2 3 4" xfId="14507"/>
    <cellStyle name="Normal 3 2 8 2 4" xfId="14508"/>
    <cellStyle name="Normal 3 2 8 2 5" xfId="14509"/>
    <cellStyle name="Normal 3 2 8 2 6" xfId="14510"/>
    <cellStyle name="Normal 3 2 8 3" xfId="14511"/>
    <cellStyle name="Normal 3 2 8 3 2" xfId="14512"/>
    <cellStyle name="Normal 3 2 8 3 2 2" xfId="14513"/>
    <cellStyle name="Normal 3 2 8 3 2 2 2" xfId="14514"/>
    <cellStyle name="Normal 3 2 8 3 2 2 3" xfId="14515"/>
    <cellStyle name="Normal 3 2 8 3 2 2 4" xfId="14516"/>
    <cellStyle name="Normal 3 2 8 3 2 3" xfId="14517"/>
    <cellStyle name="Normal 3 2 8 3 2 4" xfId="14518"/>
    <cellStyle name="Normal 3 2 8 3 2 5" xfId="14519"/>
    <cellStyle name="Normal 3 2 8 3 3" xfId="14520"/>
    <cellStyle name="Normal 3 2 8 3 3 2" xfId="14521"/>
    <cellStyle name="Normal 3 2 8 3 3 3" xfId="14522"/>
    <cellStyle name="Normal 3 2 8 3 3 4" xfId="14523"/>
    <cellStyle name="Normal 3 2 8 3 4" xfId="14524"/>
    <cellStyle name="Normal 3 2 8 3 5" xfId="14525"/>
    <cellStyle name="Normal 3 2 8 3 6" xfId="14526"/>
    <cellStyle name="Normal 3 2 8 4" xfId="14527"/>
    <cellStyle name="Normal 3 2 8 5" xfId="14528"/>
    <cellStyle name="Normal 3 2 8 5 2" xfId="14529"/>
    <cellStyle name="Normal 3 2 8 5 2 2" xfId="14530"/>
    <cellStyle name="Normal 3 2 8 5 2 3" xfId="14531"/>
    <cellStyle name="Normal 3 2 8 5 2 4" xfId="14532"/>
    <cellStyle name="Normal 3 2 8 5 3" xfId="14533"/>
    <cellStyle name="Normal 3 2 8 5 4" xfId="14534"/>
    <cellStyle name="Normal 3 2 8 5 5" xfId="14535"/>
    <cellStyle name="Normal 3 2 8 6" xfId="14536"/>
    <cellStyle name="Normal 3 2 8 6 2" xfId="14537"/>
    <cellStyle name="Normal 3 2 8 6 3" xfId="14538"/>
    <cellStyle name="Normal 3 2 8 6 4" xfId="14539"/>
    <cellStyle name="Normal 3 2 8 7" xfId="14540"/>
    <cellStyle name="Normal 3 2 8 8" xfId="14541"/>
    <cellStyle name="Normal 3 2 8 9" xfId="14542"/>
    <cellStyle name="Normal 3 2 9" xfId="14543"/>
    <cellStyle name="Normal 3 2 9 2" xfId="14544"/>
    <cellStyle name="Normal 3 2 9 2 2" xfId="14545"/>
    <cellStyle name="Normal 3 2 9 2 2 2" xfId="14546"/>
    <cellStyle name="Normal 3 2 9 2 2 2 2" xfId="14547"/>
    <cellStyle name="Normal 3 2 9 2 2 2 3" xfId="14548"/>
    <cellStyle name="Normal 3 2 9 2 2 2 4" xfId="14549"/>
    <cellStyle name="Normal 3 2 9 2 2 3" xfId="14550"/>
    <cellStyle name="Normal 3 2 9 2 2 4" xfId="14551"/>
    <cellStyle name="Normal 3 2 9 2 2 5" xfId="14552"/>
    <cellStyle name="Normal 3 2 9 2 3" xfId="14553"/>
    <cellStyle name="Normal 3 2 9 2 3 2" xfId="14554"/>
    <cellStyle name="Normal 3 2 9 2 3 3" xfId="14555"/>
    <cellStyle name="Normal 3 2 9 2 3 4" xfId="14556"/>
    <cellStyle name="Normal 3 2 9 2 4" xfId="14557"/>
    <cellStyle name="Normal 3 2 9 2 5" xfId="14558"/>
    <cellStyle name="Normal 3 2 9 2 6" xfId="14559"/>
    <cellStyle name="Normal 3 2 9 3" xfId="14560"/>
    <cellStyle name="Normal 3 2 9 3 2" xfId="14561"/>
    <cellStyle name="Normal 3 2 9 3 2 2" xfId="14562"/>
    <cellStyle name="Normal 3 2 9 3 2 2 2" xfId="14563"/>
    <cellStyle name="Normal 3 2 9 3 2 2 3" xfId="14564"/>
    <cellStyle name="Normal 3 2 9 3 2 2 4" xfId="14565"/>
    <cellStyle name="Normal 3 2 9 3 2 3" xfId="14566"/>
    <cellStyle name="Normal 3 2 9 3 2 4" xfId="14567"/>
    <cellStyle name="Normal 3 2 9 3 2 5" xfId="14568"/>
    <cellStyle name="Normal 3 2 9 3 3" xfId="14569"/>
    <cellStyle name="Normal 3 2 9 3 3 2" xfId="14570"/>
    <cellStyle name="Normal 3 2 9 3 3 3" xfId="14571"/>
    <cellStyle name="Normal 3 2 9 3 3 4" xfId="14572"/>
    <cellStyle name="Normal 3 2 9 3 4" xfId="14573"/>
    <cellStyle name="Normal 3 2 9 3 5" xfId="14574"/>
    <cellStyle name="Normal 3 2 9 3 6" xfId="14575"/>
    <cellStyle name="Normal 3 2 9 4" xfId="14576"/>
    <cellStyle name="Normal 3 2 9 5" xfId="14577"/>
    <cellStyle name="Normal 3 2 9 5 2" xfId="14578"/>
    <cellStyle name="Normal 3 2 9 5 2 2" xfId="14579"/>
    <cellStyle name="Normal 3 2 9 5 2 3" xfId="14580"/>
    <cellStyle name="Normal 3 2 9 5 2 4" xfId="14581"/>
    <cellStyle name="Normal 3 2 9 5 3" xfId="14582"/>
    <cellStyle name="Normal 3 2 9 5 4" xfId="14583"/>
    <cellStyle name="Normal 3 2 9 5 5" xfId="14584"/>
    <cellStyle name="Normal 3 2 9 6" xfId="14585"/>
    <cellStyle name="Normal 3 2 9 6 2" xfId="14586"/>
    <cellStyle name="Normal 3 2 9 6 3" xfId="14587"/>
    <cellStyle name="Normal 3 2 9 6 4" xfId="14588"/>
    <cellStyle name="Normal 3 2 9 7" xfId="14589"/>
    <cellStyle name="Normal 3 2 9 8" xfId="14590"/>
    <cellStyle name="Normal 3 2 9 9" xfId="14591"/>
    <cellStyle name="Normal 3 2_Guarantees" xfId="14592"/>
    <cellStyle name="Normal 3 20" xfId="14593"/>
    <cellStyle name="Normal 3 20 2" xfId="14594"/>
    <cellStyle name="Normal 3 20 2 2" xfId="14595"/>
    <cellStyle name="Normal 3 20 2 2 2" xfId="14596"/>
    <cellStyle name="Normal 3 20 2 2 3" xfId="14597"/>
    <cellStyle name="Normal 3 20 2 2 4" xfId="14598"/>
    <cellStyle name="Normal 3 20 2 3" xfId="14599"/>
    <cellStyle name="Normal 3 20 2 4" xfId="14600"/>
    <cellStyle name="Normal 3 20 2 5" xfId="14601"/>
    <cellStyle name="Normal 3 20 3" xfId="14602"/>
    <cellStyle name="Normal 3 20 4" xfId="14603"/>
    <cellStyle name="Normal 3 20 4 2" xfId="14604"/>
    <cellStyle name="Normal 3 20 4 3" xfId="14605"/>
    <cellStyle name="Normal 3 20 4 4" xfId="14606"/>
    <cellStyle name="Normal 3 20 5" xfId="14607"/>
    <cellStyle name="Normal 3 20 6" xfId="14608"/>
    <cellStyle name="Normal 3 20 7" xfId="14609"/>
    <cellStyle name="Normal 3 21" xfId="14610"/>
    <cellStyle name="Normal 3 21 2" xfId="14611"/>
    <cellStyle name="Normal 3 21 2 2" xfId="14612"/>
    <cellStyle name="Normal 3 21 2 2 2" xfId="14613"/>
    <cellStyle name="Normal 3 21 2 2 3" xfId="14614"/>
    <cellStyle name="Normal 3 21 2 2 4" xfId="14615"/>
    <cellStyle name="Normal 3 21 2 3" xfId="14616"/>
    <cellStyle name="Normal 3 21 2 4" xfId="14617"/>
    <cellStyle name="Normal 3 21 2 5" xfId="14618"/>
    <cellStyle name="Normal 3 21 3" xfId="14619"/>
    <cellStyle name="Normal 3 21 4" xfId="14620"/>
    <cellStyle name="Normal 3 21 4 2" xfId="14621"/>
    <cellStyle name="Normal 3 21 4 3" xfId="14622"/>
    <cellStyle name="Normal 3 21 4 4" xfId="14623"/>
    <cellStyle name="Normal 3 21 5" xfId="14624"/>
    <cellStyle name="Normal 3 21 6" xfId="14625"/>
    <cellStyle name="Normal 3 21 7" xfId="14626"/>
    <cellStyle name="Normal 3 22" xfId="14627"/>
    <cellStyle name="Normal 3 22 2" xfId="14628"/>
    <cellStyle name="Normal 3 22 2 2" xfId="14629"/>
    <cellStyle name="Normal 3 22 2 2 2" xfId="14630"/>
    <cellStyle name="Normal 3 22 2 2 3" xfId="14631"/>
    <cellStyle name="Normal 3 22 2 2 4" xfId="14632"/>
    <cellStyle name="Normal 3 22 2 3" xfId="14633"/>
    <cellStyle name="Normal 3 22 2 4" xfId="14634"/>
    <cellStyle name="Normal 3 22 2 5" xfId="14635"/>
    <cellStyle name="Normal 3 22 3" xfId="14636"/>
    <cellStyle name="Normal 3 22 4" xfId="14637"/>
    <cellStyle name="Normal 3 22 4 2" xfId="14638"/>
    <cellStyle name="Normal 3 22 4 3" xfId="14639"/>
    <cellStyle name="Normal 3 22 4 4" xfId="14640"/>
    <cellStyle name="Normal 3 22 5" xfId="14641"/>
    <cellStyle name="Normal 3 22 6" xfId="14642"/>
    <cellStyle name="Normal 3 22 7" xfId="14643"/>
    <cellStyle name="Normal 3 23" xfId="14644"/>
    <cellStyle name="Normal 3 23 2" xfId="14645"/>
    <cellStyle name="Normal 3 23 2 2" xfId="14646"/>
    <cellStyle name="Normal 3 23 2 2 2" xfId="14647"/>
    <cellStyle name="Normal 3 23 2 2 3" xfId="14648"/>
    <cellStyle name="Normal 3 23 2 2 4" xfId="14649"/>
    <cellStyle name="Normal 3 23 2 3" xfId="14650"/>
    <cellStyle name="Normal 3 23 2 4" xfId="14651"/>
    <cellStyle name="Normal 3 23 2 5" xfId="14652"/>
    <cellStyle name="Normal 3 23 3" xfId="14653"/>
    <cellStyle name="Normal 3 23 3 2" xfId="14654"/>
    <cellStyle name="Normal 3 23 3 3" xfId="14655"/>
    <cellStyle name="Normal 3 23 3 4" xfId="14656"/>
    <cellStyle name="Normal 3 23 4" xfId="14657"/>
    <cellStyle name="Normal 3 23 5" xfId="14658"/>
    <cellStyle name="Normal 3 23 6" xfId="14659"/>
    <cellStyle name="Normal 3 24" xfId="14660"/>
    <cellStyle name="Normal 3 24 2" xfId="14661"/>
    <cellStyle name="Normal 3 24 2 2" xfId="14662"/>
    <cellStyle name="Normal 3 24 2 2 2" xfId="14663"/>
    <cellStyle name="Normal 3 24 2 2 3" xfId="14664"/>
    <cellStyle name="Normal 3 24 2 2 4" xfId="14665"/>
    <cellStyle name="Normal 3 24 2 3" xfId="14666"/>
    <cellStyle name="Normal 3 24 2 4" xfId="14667"/>
    <cellStyle name="Normal 3 24 2 5" xfId="14668"/>
    <cellStyle name="Normal 3 24 3" xfId="14669"/>
    <cellStyle name="Normal 3 24 3 2" xfId="14670"/>
    <cellStyle name="Normal 3 24 3 3" xfId="14671"/>
    <cellStyle name="Normal 3 24 3 4" xfId="14672"/>
    <cellStyle name="Normal 3 24 4" xfId="14673"/>
    <cellStyle name="Normal 3 24 5" xfId="14674"/>
    <cellStyle name="Normal 3 24 6" xfId="14675"/>
    <cellStyle name="Normal 3 25" xfId="14676"/>
    <cellStyle name="Normal 3 25 2" xfId="14677"/>
    <cellStyle name="Normal 3 25 2 2" xfId="14678"/>
    <cellStyle name="Normal 3 25 2 2 2" xfId="14679"/>
    <cellStyle name="Normal 3 25 2 2 3" xfId="14680"/>
    <cellStyle name="Normal 3 25 2 2 4" xfId="14681"/>
    <cellStyle name="Normal 3 25 2 3" xfId="14682"/>
    <cellStyle name="Normal 3 25 2 4" xfId="14683"/>
    <cellStyle name="Normal 3 25 2 5" xfId="14684"/>
    <cellStyle name="Normal 3 25 3" xfId="14685"/>
    <cellStyle name="Normal 3 25 3 2" xfId="14686"/>
    <cellStyle name="Normal 3 25 3 3" xfId="14687"/>
    <cellStyle name="Normal 3 25 3 4" xfId="14688"/>
    <cellStyle name="Normal 3 25 4" xfId="14689"/>
    <cellStyle name="Normal 3 25 5" xfId="14690"/>
    <cellStyle name="Normal 3 25 6" xfId="14691"/>
    <cellStyle name="Normal 3 26" xfId="14692"/>
    <cellStyle name="Normal 3 26 2" xfId="14693"/>
    <cellStyle name="Normal 3 26 2 2" xfId="14694"/>
    <cellStyle name="Normal 3 26 2 2 2" xfId="14695"/>
    <cellStyle name="Normal 3 26 2 2 3" xfId="14696"/>
    <cellStyle name="Normal 3 26 2 2 4" xfId="14697"/>
    <cellStyle name="Normal 3 26 2 3" xfId="14698"/>
    <cellStyle name="Normal 3 26 2 4" xfId="14699"/>
    <cellStyle name="Normal 3 26 2 5" xfId="14700"/>
    <cellStyle name="Normal 3 26 3" xfId="14701"/>
    <cellStyle name="Normal 3 26 3 2" xfId="14702"/>
    <cellStyle name="Normal 3 26 3 3" xfId="14703"/>
    <cellStyle name="Normal 3 26 3 4" xfId="14704"/>
    <cellStyle name="Normal 3 26 4" xfId="14705"/>
    <cellStyle name="Normal 3 26 5" xfId="14706"/>
    <cellStyle name="Normal 3 26 6" xfId="14707"/>
    <cellStyle name="Normal 3 27" xfId="14708"/>
    <cellStyle name="Normal 3 27 2" xfId="14709"/>
    <cellStyle name="Normal 3 27 2 2" xfId="14710"/>
    <cellStyle name="Normal 3 27 2 2 2" xfId="14711"/>
    <cellStyle name="Normal 3 27 2 2 3" xfId="14712"/>
    <cellStyle name="Normal 3 27 2 2 4" xfId="14713"/>
    <cellStyle name="Normal 3 27 2 3" xfId="14714"/>
    <cellStyle name="Normal 3 27 2 4" xfId="14715"/>
    <cellStyle name="Normal 3 27 2 5" xfId="14716"/>
    <cellStyle name="Normal 3 27 3" xfId="14717"/>
    <cellStyle name="Normal 3 27 3 2" xfId="14718"/>
    <cellStyle name="Normal 3 27 3 3" xfId="14719"/>
    <cellStyle name="Normal 3 27 3 4" xfId="14720"/>
    <cellStyle name="Normal 3 27 4" xfId="14721"/>
    <cellStyle name="Normal 3 27 5" xfId="14722"/>
    <cellStyle name="Normal 3 27 6" xfId="14723"/>
    <cellStyle name="Normal 3 28" xfId="14724"/>
    <cellStyle name="Normal 3 28 2" xfId="14725"/>
    <cellStyle name="Normal 3 28 2 2" xfId="14726"/>
    <cellStyle name="Normal 3 28 2 2 2" xfId="14727"/>
    <cellStyle name="Normal 3 28 2 2 3" xfId="14728"/>
    <cellStyle name="Normal 3 28 2 2 4" xfId="14729"/>
    <cellStyle name="Normal 3 28 2 3" xfId="14730"/>
    <cellStyle name="Normal 3 28 2 4" xfId="14731"/>
    <cellStyle name="Normal 3 28 2 5" xfId="14732"/>
    <cellStyle name="Normal 3 28 3" xfId="14733"/>
    <cellStyle name="Normal 3 28 3 2" xfId="14734"/>
    <cellStyle name="Normal 3 28 3 3" xfId="14735"/>
    <cellStyle name="Normal 3 28 3 4" xfId="14736"/>
    <cellStyle name="Normal 3 28 4" xfId="14737"/>
    <cellStyle name="Normal 3 28 5" xfId="14738"/>
    <cellStyle name="Normal 3 28 6" xfId="14739"/>
    <cellStyle name="Normal 3 29" xfId="14740"/>
    <cellStyle name="Normal 3 29 2" xfId="14741"/>
    <cellStyle name="Normal 3 29 2 2" xfId="14742"/>
    <cellStyle name="Normal 3 29 2 2 2" xfId="14743"/>
    <cellStyle name="Normal 3 29 2 2 3" xfId="14744"/>
    <cellStyle name="Normal 3 29 2 2 4" xfId="14745"/>
    <cellStyle name="Normal 3 29 2 3" xfId="14746"/>
    <cellStyle name="Normal 3 29 2 4" xfId="14747"/>
    <cellStyle name="Normal 3 29 2 5" xfId="14748"/>
    <cellStyle name="Normal 3 29 3" xfId="14749"/>
    <cellStyle name="Normal 3 29 3 2" xfId="14750"/>
    <cellStyle name="Normal 3 29 3 3" xfId="14751"/>
    <cellStyle name="Normal 3 29 3 4" xfId="14752"/>
    <cellStyle name="Normal 3 29 4" xfId="14753"/>
    <cellStyle name="Normal 3 29 5" xfId="14754"/>
    <cellStyle name="Normal 3 29 6" xfId="14755"/>
    <cellStyle name="Normal 3 3" xfId="14756"/>
    <cellStyle name="Normal 3 3 10" xfId="14757"/>
    <cellStyle name="Normal 3 3 10 2" xfId="14758"/>
    <cellStyle name="Normal 3 3 10 3" xfId="14759"/>
    <cellStyle name="Normal 3 3 10 3 2" xfId="14760"/>
    <cellStyle name="Normal 3 3 10 3 2 2" xfId="14761"/>
    <cellStyle name="Normal 3 3 10 3 2 3" xfId="14762"/>
    <cellStyle name="Normal 3 3 10 3 2 4" xfId="14763"/>
    <cellStyle name="Normal 3 3 10 3 3" xfId="14764"/>
    <cellStyle name="Normal 3 3 10 3 4" xfId="14765"/>
    <cellStyle name="Normal 3 3 10 3 5" xfId="14766"/>
    <cellStyle name="Normal 3 3 10 4" xfId="14767"/>
    <cellStyle name="Normal 3 3 10 5" xfId="14768"/>
    <cellStyle name="Normal 3 3 10 5 2" xfId="14769"/>
    <cellStyle name="Normal 3 3 10 5 3" xfId="14770"/>
    <cellStyle name="Normal 3 3 10 5 4" xfId="14771"/>
    <cellStyle name="Normal 3 3 10 6" xfId="14772"/>
    <cellStyle name="Normal 3 3 10 7" xfId="14773"/>
    <cellStyle name="Normal 3 3 10 8" xfId="14774"/>
    <cellStyle name="Normal 3 3 11" xfId="14775"/>
    <cellStyle name="Normal 3 3 12" xfId="14776"/>
    <cellStyle name="Normal 3 3 12 2" xfId="14777"/>
    <cellStyle name="Normal 3 3 12 2 2" xfId="14778"/>
    <cellStyle name="Normal 3 3 12 2 2 2" xfId="14779"/>
    <cellStyle name="Normal 3 3 12 2 2 3" xfId="14780"/>
    <cellStyle name="Normal 3 3 12 2 2 4" xfId="14781"/>
    <cellStyle name="Normal 3 3 12 2 3" xfId="14782"/>
    <cellStyle name="Normal 3 3 12 2 4" xfId="14783"/>
    <cellStyle name="Normal 3 3 12 2 5" xfId="14784"/>
    <cellStyle name="Normal 3 3 12 3" xfId="14785"/>
    <cellStyle name="Normal 3 3 12 4" xfId="14786"/>
    <cellStyle name="Normal 3 3 12 4 2" xfId="14787"/>
    <cellStyle name="Normal 3 3 12 4 3" xfId="14788"/>
    <cellStyle name="Normal 3 3 12 4 4" xfId="14789"/>
    <cellStyle name="Normal 3 3 12 5" xfId="14790"/>
    <cellStyle name="Normal 3 3 12 6" xfId="14791"/>
    <cellStyle name="Normal 3 3 12 7" xfId="14792"/>
    <cellStyle name="Normal 3 3 13" xfId="14793"/>
    <cellStyle name="Normal 3 3 13 2" xfId="14794"/>
    <cellStyle name="Normal 3 3 13 2 2" xfId="14795"/>
    <cellStyle name="Normal 3 3 13 2 2 2" xfId="14796"/>
    <cellStyle name="Normal 3 3 13 2 2 3" xfId="14797"/>
    <cellStyle name="Normal 3 3 13 2 2 4" xfId="14798"/>
    <cellStyle name="Normal 3 3 13 2 3" xfId="14799"/>
    <cellStyle name="Normal 3 3 13 2 4" xfId="14800"/>
    <cellStyle name="Normal 3 3 13 2 5" xfId="14801"/>
    <cellStyle name="Normal 3 3 13 3" xfId="14802"/>
    <cellStyle name="Normal 3 3 13 4" xfId="14803"/>
    <cellStyle name="Normal 3 3 13 4 2" xfId="14804"/>
    <cellStyle name="Normal 3 3 13 4 3" xfId="14805"/>
    <cellStyle name="Normal 3 3 13 4 4" xfId="14806"/>
    <cellStyle name="Normal 3 3 13 5" xfId="14807"/>
    <cellStyle name="Normal 3 3 13 6" xfId="14808"/>
    <cellStyle name="Normal 3 3 13 7" xfId="14809"/>
    <cellStyle name="Normal 3 3 14" xfId="14810"/>
    <cellStyle name="Normal 3 3 14 2" xfId="14811"/>
    <cellStyle name="Normal 3 3 14 2 2" xfId="14812"/>
    <cellStyle name="Normal 3 3 14 2 3" xfId="14813"/>
    <cellStyle name="Normal 3 3 14 2 4" xfId="14814"/>
    <cellStyle name="Normal 3 3 14 3" xfId="14815"/>
    <cellStyle name="Normal 3 3 14 4" xfId="14816"/>
    <cellStyle name="Normal 3 3 14 5" xfId="14817"/>
    <cellStyle name="Normal 3 3 15" xfId="14818"/>
    <cellStyle name="Normal 3 3 15 2" xfId="14819"/>
    <cellStyle name="Normal 3 3 15 3" xfId="14820"/>
    <cellStyle name="Normal 3 3 15 4" xfId="14821"/>
    <cellStyle name="Normal 3 3 16" xfId="14822"/>
    <cellStyle name="Normal 3 3 17" xfId="14823"/>
    <cellStyle name="Normal 3 3 18" xfId="14824"/>
    <cellStyle name="Normal 3 3 2" xfId="14825"/>
    <cellStyle name="Normal 3 3 2 10" xfId="14826"/>
    <cellStyle name="Normal 3 3 2 10 2" xfId="14827"/>
    <cellStyle name="Normal 3 3 2 10 2 2" xfId="14828"/>
    <cellStyle name="Normal 3 3 2 10 2 3" xfId="14829"/>
    <cellStyle name="Normal 3 3 2 10 2 4" xfId="14830"/>
    <cellStyle name="Normal 3 3 2 10 3" xfId="14831"/>
    <cellStyle name="Normal 3 3 2 10 4" xfId="14832"/>
    <cellStyle name="Normal 3 3 2 10 5" xfId="14833"/>
    <cellStyle name="Normal 3 3 2 11" xfId="14834"/>
    <cellStyle name="Normal 3 3 2 11 2" xfId="14835"/>
    <cellStyle name="Normal 3 3 2 11 3" xfId="14836"/>
    <cellStyle name="Normal 3 3 2 11 4" xfId="14837"/>
    <cellStyle name="Normal 3 3 2 12" xfId="14838"/>
    <cellStyle name="Normal 3 3 2 13" xfId="14839"/>
    <cellStyle name="Normal 3 3 2 14" xfId="14840"/>
    <cellStyle name="Normal 3 3 2 2" xfId="14841"/>
    <cellStyle name="Normal 3 3 2 2 10" xfId="14842"/>
    <cellStyle name="Normal 3 3 2 2 2" xfId="14843"/>
    <cellStyle name="Normal 3 3 2 2 2 2" xfId="14844"/>
    <cellStyle name="Normal 3 3 2 2 2 2 2" xfId="14845"/>
    <cellStyle name="Normal 3 3 2 2 2 2 2 2" xfId="14846"/>
    <cellStyle name="Normal 3 3 2 2 2 2 2 2 2" xfId="14847"/>
    <cellStyle name="Normal 3 3 2 2 2 2 2 2 3" xfId="14848"/>
    <cellStyle name="Normal 3 3 2 2 2 2 2 2 4" xfId="14849"/>
    <cellStyle name="Normal 3 3 2 2 2 2 2 3" xfId="14850"/>
    <cellStyle name="Normal 3 3 2 2 2 2 2 4" xfId="14851"/>
    <cellStyle name="Normal 3 3 2 2 2 2 2 5" xfId="14852"/>
    <cellStyle name="Normal 3 3 2 2 2 2 3" xfId="14853"/>
    <cellStyle name="Normal 3 3 2 2 2 2 3 2" xfId="14854"/>
    <cellStyle name="Normal 3 3 2 2 2 2 3 3" xfId="14855"/>
    <cellStyle name="Normal 3 3 2 2 2 2 3 4" xfId="14856"/>
    <cellStyle name="Normal 3 3 2 2 2 2 4" xfId="14857"/>
    <cellStyle name="Normal 3 3 2 2 2 2 5" xfId="14858"/>
    <cellStyle name="Normal 3 3 2 2 2 2 6" xfId="14859"/>
    <cellStyle name="Normal 3 3 2 2 2 3" xfId="14860"/>
    <cellStyle name="Normal 3 3 2 2 2 3 2" xfId="14861"/>
    <cellStyle name="Normal 3 3 2 2 2 3 2 2" xfId="14862"/>
    <cellStyle name="Normal 3 3 2 2 2 3 2 2 2" xfId="14863"/>
    <cellStyle name="Normal 3 3 2 2 2 3 2 2 3" xfId="14864"/>
    <cellStyle name="Normal 3 3 2 2 2 3 2 2 4" xfId="14865"/>
    <cellStyle name="Normal 3 3 2 2 2 3 2 3" xfId="14866"/>
    <cellStyle name="Normal 3 3 2 2 2 3 2 4" xfId="14867"/>
    <cellStyle name="Normal 3 3 2 2 2 3 2 5" xfId="14868"/>
    <cellStyle name="Normal 3 3 2 2 2 3 3" xfId="14869"/>
    <cellStyle name="Normal 3 3 2 2 2 3 3 2" xfId="14870"/>
    <cellStyle name="Normal 3 3 2 2 2 3 3 3" xfId="14871"/>
    <cellStyle name="Normal 3 3 2 2 2 3 3 4" xfId="14872"/>
    <cellStyle name="Normal 3 3 2 2 2 3 4" xfId="14873"/>
    <cellStyle name="Normal 3 3 2 2 2 3 5" xfId="14874"/>
    <cellStyle name="Normal 3 3 2 2 2 3 6" xfId="14875"/>
    <cellStyle name="Normal 3 3 2 2 2 4" xfId="14876"/>
    <cellStyle name="Normal 3 3 2 2 2 4 2" xfId="14877"/>
    <cellStyle name="Normal 3 3 2 2 2 4 2 2" xfId="14878"/>
    <cellStyle name="Normal 3 3 2 2 2 4 2 3" xfId="14879"/>
    <cellStyle name="Normal 3 3 2 2 2 4 2 4" xfId="14880"/>
    <cellStyle name="Normal 3 3 2 2 2 4 3" xfId="14881"/>
    <cellStyle name="Normal 3 3 2 2 2 4 4" xfId="14882"/>
    <cellStyle name="Normal 3 3 2 2 2 4 5" xfId="14883"/>
    <cellStyle name="Normal 3 3 2 2 2 5" xfId="14884"/>
    <cellStyle name="Normal 3 3 2 2 2 5 2" xfId="14885"/>
    <cellStyle name="Normal 3 3 2 2 2 5 3" xfId="14886"/>
    <cellStyle name="Normal 3 3 2 2 2 5 4" xfId="14887"/>
    <cellStyle name="Normal 3 3 2 2 2 6" xfId="14888"/>
    <cellStyle name="Normal 3 3 2 2 2 7" xfId="14889"/>
    <cellStyle name="Normal 3 3 2 2 2 8" xfId="14890"/>
    <cellStyle name="Normal 3 3 2 2 3" xfId="14891"/>
    <cellStyle name="Normal 3 3 2 2 3 2" xfId="14892"/>
    <cellStyle name="Normal 3 3 2 2 3 2 2" xfId="14893"/>
    <cellStyle name="Normal 3 3 2 2 3 2 2 2" xfId="14894"/>
    <cellStyle name="Normal 3 3 2 2 3 2 2 3" xfId="14895"/>
    <cellStyle name="Normal 3 3 2 2 3 2 2 4" xfId="14896"/>
    <cellStyle name="Normal 3 3 2 2 3 2 3" xfId="14897"/>
    <cellStyle name="Normal 3 3 2 2 3 2 4" xfId="14898"/>
    <cellStyle name="Normal 3 3 2 2 3 2 5" xfId="14899"/>
    <cellStyle name="Normal 3 3 2 2 3 3" xfId="14900"/>
    <cellStyle name="Normal 3 3 2 2 3 3 2" xfId="14901"/>
    <cellStyle name="Normal 3 3 2 2 3 3 3" xfId="14902"/>
    <cellStyle name="Normal 3 3 2 2 3 3 4" xfId="14903"/>
    <cellStyle name="Normal 3 3 2 2 3 4" xfId="14904"/>
    <cellStyle name="Normal 3 3 2 2 3 5" xfId="14905"/>
    <cellStyle name="Normal 3 3 2 2 3 6" xfId="14906"/>
    <cellStyle name="Normal 3 3 2 2 4" xfId="14907"/>
    <cellStyle name="Normal 3 3 2 2 4 2" xfId="14908"/>
    <cellStyle name="Normal 3 3 2 2 4 2 2" xfId="14909"/>
    <cellStyle name="Normal 3 3 2 2 4 2 2 2" xfId="14910"/>
    <cellStyle name="Normal 3 3 2 2 4 2 2 3" xfId="14911"/>
    <cellStyle name="Normal 3 3 2 2 4 2 2 4" xfId="14912"/>
    <cellStyle name="Normal 3 3 2 2 4 2 3" xfId="14913"/>
    <cellStyle name="Normal 3 3 2 2 4 2 4" xfId="14914"/>
    <cellStyle name="Normal 3 3 2 2 4 2 5" xfId="14915"/>
    <cellStyle name="Normal 3 3 2 2 4 3" xfId="14916"/>
    <cellStyle name="Normal 3 3 2 2 4 3 2" xfId="14917"/>
    <cellStyle name="Normal 3 3 2 2 4 3 3" xfId="14918"/>
    <cellStyle name="Normal 3 3 2 2 4 3 4" xfId="14919"/>
    <cellStyle name="Normal 3 3 2 2 4 4" xfId="14920"/>
    <cellStyle name="Normal 3 3 2 2 4 5" xfId="14921"/>
    <cellStyle name="Normal 3 3 2 2 4 6" xfId="14922"/>
    <cellStyle name="Normal 3 3 2 2 5" xfId="14923"/>
    <cellStyle name="Normal 3 3 2 2 5 2" xfId="14924"/>
    <cellStyle name="Normal 3 3 2 2 5 2 2" xfId="14925"/>
    <cellStyle name="Normal 3 3 2 2 5 2 3" xfId="14926"/>
    <cellStyle name="Normal 3 3 2 2 5 2 4" xfId="14927"/>
    <cellStyle name="Normal 3 3 2 2 5 3" xfId="14928"/>
    <cellStyle name="Normal 3 3 2 2 5 4" xfId="14929"/>
    <cellStyle name="Normal 3 3 2 2 5 5" xfId="14930"/>
    <cellStyle name="Normal 3 3 2 2 6" xfId="14931"/>
    <cellStyle name="Normal 3 3 2 2 7" xfId="14932"/>
    <cellStyle name="Normal 3 3 2 2 7 2" xfId="14933"/>
    <cellStyle name="Normal 3 3 2 2 7 3" xfId="14934"/>
    <cellStyle name="Normal 3 3 2 2 7 4" xfId="14935"/>
    <cellStyle name="Normal 3 3 2 2 8" xfId="14936"/>
    <cellStyle name="Normal 3 3 2 2 9" xfId="14937"/>
    <cellStyle name="Normal 3 3 2 3" xfId="14938"/>
    <cellStyle name="Normal 3 3 2 3 2" xfId="14939"/>
    <cellStyle name="Normal 3 3 2 3 2 2" xfId="14940"/>
    <cellStyle name="Normal 3 3 2 3 2 2 2" xfId="14941"/>
    <cellStyle name="Normal 3 3 2 3 2 2 2 2" xfId="14942"/>
    <cellStyle name="Normal 3 3 2 3 2 2 2 2 2" xfId="14943"/>
    <cellStyle name="Normal 3 3 2 3 2 2 2 2 3" xfId="14944"/>
    <cellStyle name="Normal 3 3 2 3 2 2 2 2 4" xfId="14945"/>
    <cellStyle name="Normal 3 3 2 3 2 2 2 3" xfId="14946"/>
    <cellStyle name="Normal 3 3 2 3 2 2 2 4" xfId="14947"/>
    <cellStyle name="Normal 3 3 2 3 2 2 2 5" xfId="14948"/>
    <cellStyle name="Normal 3 3 2 3 2 2 3" xfId="14949"/>
    <cellStyle name="Normal 3 3 2 3 2 2 3 2" xfId="14950"/>
    <cellStyle name="Normal 3 3 2 3 2 2 3 3" xfId="14951"/>
    <cellStyle name="Normal 3 3 2 3 2 2 3 4" xfId="14952"/>
    <cellStyle name="Normal 3 3 2 3 2 2 4" xfId="14953"/>
    <cellStyle name="Normal 3 3 2 3 2 2 5" xfId="14954"/>
    <cellStyle name="Normal 3 3 2 3 2 2 6" xfId="14955"/>
    <cellStyle name="Normal 3 3 2 3 2 3" xfId="14956"/>
    <cellStyle name="Normal 3 3 2 3 2 3 2" xfId="14957"/>
    <cellStyle name="Normal 3 3 2 3 2 3 2 2" xfId="14958"/>
    <cellStyle name="Normal 3 3 2 3 2 3 2 2 2" xfId="14959"/>
    <cellStyle name="Normal 3 3 2 3 2 3 2 2 3" xfId="14960"/>
    <cellStyle name="Normal 3 3 2 3 2 3 2 2 4" xfId="14961"/>
    <cellStyle name="Normal 3 3 2 3 2 3 2 3" xfId="14962"/>
    <cellStyle name="Normal 3 3 2 3 2 3 2 4" xfId="14963"/>
    <cellStyle name="Normal 3 3 2 3 2 3 2 5" xfId="14964"/>
    <cellStyle name="Normal 3 3 2 3 2 3 3" xfId="14965"/>
    <cellStyle name="Normal 3 3 2 3 2 3 3 2" xfId="14966"/>
    <cellStyle name="Normal 3 3 2 3 2 3 3 3" xfId="14967"/>
    <cellStyle name="Normal 3 3 2 3 2 3 3 4" xfId="14968"/>
    <cellStyle name="Normal 3 3 2 3 2 3 4" xfId="14969"/>
    <cellStyle name="Normal 3 3 2 3 2 3 5" xfId="14970"/>
    <cellStyle name="Normal 3 3 2 3 2 3 6" xfId="14971"/>
    <cellStyle name="Normal 3 3 2 3 2 4" xfId="14972"/>
    <cellStyle name="Normal 3 3 2 3 2 4 2" xfId="14973"/>
    <cellStyle name="Normal 3 3 2 3 2 4 2 2" xfId="14974"/>
    <cellStyle name="Normal 3 3 2 3 2 4 2 3" xfId="14975"/>
    <cellStyle name="Normal 3 3 2 3 2 4 2 4" xfId="14976"/>
    <cellStyle name="Normal 3 3 2 3 2 4 3" xfId="14977"/>
    <cellStyle name="Normal 3 3 2 3 2 4 4" xfId="14978"/>
    <cellStyle name="Normal 3 3 2 3 2 4 5" xfId="14979"/>
    <cellStyle name="Normal 3 3 2 3 2 5" xfId="14980"/>
    <cellStyle name="Normal 3 3 2 3 2 5 2" xfId="14981"/>
    <cellStyle name="Normal 3 3 2 3 2 5 3" xfId="14982"/>
    <cellStyle name="Normal 3 3 2 3 2 5 4" xfId="14983"/>
    <cellStyle name="Normal 3 3 2 3 2 6" xfId="14984"/>
    <cellStyle name="Normal 3 3 2 3 2 7" xfId="14985"/>
    <cellStyle name="Normal 3 3 2 3 2 8" xfId="14986"/>
    <cellStyle name="Normal 3 3 2 3 3" xfId="14987"/>
    <cellStyle name="Normal 3 3 2 3 3 2" xfId="14988"/>
    <cellStyle name="Normal 3 3 2 3 3 2 2" xfId="14989"/>
    <cellStyle name="Normal 3 3 2 3 3 2 2 2" xfId="14990"/>
    <cellStyle name="Normal 3 3 2 3 3 2 2 3" xfId="14991"/>
    <cellStyle name="Normal 3 3 2 3 3 2 2 4" xfId="14992"/>
    <cellStyle name="Normal 3 3 2 3 3 2 3" xfId="14993"/>
    <cellStyle name="Normal 3 3 2 3 3 2 4" xfId="14994"/>
    <cellStyle name="Normal 3 3 2 3 3 2 5" xfId="14995"/>
    <cellStyle name="Normal 3 3 2 3 3 3" xfId="14996"/>
    <cellStyle name="Normal 3 3 2 3 3 3 2" xfId="14997"/>
    <cellStyle name="Normal 3 3 2 3 3 3 3" xfId="14998"/>
    <cellStyle name="Normal 3 3 2 3 3 3 4" xfId="14999"/>
    <cellStyle name="Normal 3 3 2 3 3 4" xfId="15000"/>
    <cellStyle name="Normal 3 3 2 3 3 5" xfId="15001"/>
    <cellStyle name="Normal 3 3 2 3 3 6" xfId="15002"/>
    <cellStyle name="Normal 3 3 2 3 4" xfId="15003"/>
    <cellStyle name="Normal 3 3 2 3 4 2" xfId="15004"/>
    <cellStyle name="Normal 3 3 2 3 4 2 2" xfId="15005"/>
    <cellStyle name="Normal 3 3 2 3 4 2 2 2" xfId="15006"/>
    <cellStyle name="Normal 3 3 2 3 4 2 2 3" xfId="15007"/>
    <cellStyle name="Normal 3 3 2 3 4 2 2 4" xfId="15008"/>
    <cellStyle name="Normal 3 3 2 3 4 2 3" xfId="15009"/>
    <cellStyle name="Normal 3 3 2 3 4 2 4" xfId="15010"/>
    <cellStyle name="Normal 3 3 2 3 4 2 5" xfId="15011"/>
    <cellStyle name="Normal 3 3 2 3 4 3" xfId="15012"/>
    <cellStyle name="Normal 3 3 2 3 4 3 2" xfId="15013"/>
    <cellStyle name="Normal 3 3 2 3 4 3 3" xfId="15014"/>
    <cellStyle name="Normal 3 3 2 3 4 3 4" xfId="15015"/>
    <cellStyle name="Normal 3 3 2 3 4 4" xfId="15016"/>
    <cellStyle name="Normal 3 3 2 3 4 5" xfId="15017"/>
    <cellStyle name="Normal 3 3 2 3 4 6" xfId="15018"/>
    <cellStyle name="Normal 3 3 2 3 5" xfId="15019"/>
    <cellStyle name="Normal 3 3 2 3 5 2" xfId="15020"/>
    <cellStyle name="Normal 3 3 2 3 5 2 2" xfId="15021"/>
    <cellStyle name="Normal 3 3 2 3 5 2 3" xfId="15022"/>
    <cellStyle name="Normal 3 3 2 3 5 2 4" xfId="15023"/>
    <cellStyle name="Normal 3 3 2 3 5 3" xfId="15024"/>
    <cellStyle name="Normal 3 3 2 3 5 4" xfId="15025"/>
    <cellStyle name="Normal 3 3 2 3 5 5" xfId="15026"/>
    <cellStyle name="Normal 3 3 2 3 6" xfId="15027"/>
    <cellStyle name="Normal 3 3 2 3 6 2" xfId="15028"/>
    <cellStyle name="Normal 3 3 2 3 6 3" xfId="15029"/>
    <cellStyle name="Normal 3 3 2 3 6 4" xfId="15030"/>
    <cellStyle name="Normal 3 3 2 3 7" xfId="15031"/>
    <cellStyle name="Normal 3 3 2 3 8" xfId="15032"/>
    <cellStyle name="Normal 3 3 2 3 9" xfId="15033"/>
    <cellStyle name="Normal 3 3 2 4" xfId="15034"/>
    <cellStyle name="Normal 3 3 2 4 2" xfId="15035"/>
    <cellStyle name="Normal 3 3 2 4 2 2" xfId="15036"/>
    <cellStyle name="Normal 3 3 2 4 2 2 2" xfId="15037"/>
    <cellStyle name="Normal 3 3 2 4 2 2 2 2" xfId="15038"/>
    <cellStyle name="Normal 3 3 2 4 2 2 2 2 2" xfId="15039"/>
    <cellStyle name="Normal 3 3 2 4 2 2 2 2 3" xfId="15040"/>
    <cellStyle name="Normal 3 3 2 4 2 2 2 2 4" xfId="15041"/>
    <cellStyle name="Normal 3 3 2 4 2 2 2 3" xfId="15042"/>
    <cellStyle name="Normal 3 3 2 4 2 2 2 4" xfId="15043"/>
    <cellStyle name="Normal 3 3 2 4 2 2 2 5" xfId="15044"/>
    <cellStyle name="Normal 3 3 2 4 2 2 3" xfId="15045"/>
    <cellStyle name="Normal 3 3 2 4 2 2 3 2" xfId="15046"/>
    <cellStyle name="Normal 3 3 2 4 2 2 3 3" xfId="15047"/>
    <cellStyle name="Normal 3 3 2 4 2 2 3 4" xfId="15048"/>
    <cellStyle name="Normal 3 3 2 4 2 2 4" xfId="15049"/>
    <cellStyle name="Normal 3 3 2 4 2 2 5" xfId="15050"/>
    <cellStyle name="Normal 3 3 2 4 2 2 6" xfId="15051"/>
    <cellStyle name="Normal 3 3 2 4 2 3" xfId="15052"/>
    <cellStyle name="Normal 3 3 2 4 2 3 2" xfId="15053"/>
    <cellStyle name="Normal 3 3 2 4 2 3 2 2" xfId="15054"/>
    <cellStyle name="Normal 3 3 2 4 2 3 2 2 2" xfId="15055"/>
    <cellStyle name="Normal 3 3 2 4 2 3 2 2 3" xfId="15056"/>
    <cellStyle name="Normal 3 3 2 4 2 3 2 2 4" xfId="15057"/>
    <cellStyle name="Normal 3 3 2 4 2 3 2 3" xfId="15058"/>
    <cellStyle name="Normal 3 3 2 4 2 3 2 4" xfId="15059"/>
    <cellStyle name="Normal 3 3 2 4 2 3 2 5" xfId="15060"/>
    <cellStyle name="Normal 3 3 2 4 2 3 3" xfId="15061"/>
    <cellStyle name="Normal 3 3 2 4 2 3 3 2" xfId="15062"/>
    <cellStyle name="Normal 3 3 2 4 2 3 3 3" xfId="15063"/>
    <cellStyle name="Normal 3 3 2 4 2 3 3 4" xfId="15064"/>
    <cellStyle name="Normal 3 3 2 4 2 3 4" xfId="15065"/>
    <cellStyle name="Normal 3 3 2 4 2 3 5" xfId="15066"/>
    <cellStyle name="Normal 3 3 2 4 2 3 6" xfId="15067"/>
    <cellStyle name="Normal 3 3 2 4 2 4" xfId="15068"/>
    <cellStyle name="Normal 3 3 2 4 2 4 2" xfId="15069"/>
    <cellStyle name="Normal 3 3 2 4 2 4 2 2" xfId="15070"/>
    <cellStyle name="Normal 3 3 2 4 2 4 2 3" xfId="15071"/>
    <cellStyle name="Normal 3 3 2 4 2 4 2 4" xfId="15072"/>
    <cellStyle name="Normal 3 3 2 4 2 4 3" xfId="15073"/>
    <cellStyle name="Normal 3 3 2 4 2 4 4" xfId="15074"/>
    <cellStyle name="Normal 3 3 2 4 2 4 5" xfId="15075"/>
    <cellStyle name="Normal 3 3 2 4 2 5" xfId="15076"/>
    <cellStyle name="Normal 3 3 2 4 2 5 2" xfId="15077"/>
    <cellStyle name="Normal 3 3 2 4 2 5 3" xfId="15078"/>
    <cellStyle name="Normal 3 3 2 4 2 5 4" xfId="15079"/>
    <cellStyle name="Normal 3 3 2 4 2 6" xfId="15080"/>
    <cellStyle name="Normal 3 3 2 4 2 7" xfId="15081"/>
    <cellStyle name="Normal 3 3 2 4 2 8" xfId="15082"/>
    <cellStyle name="Normal 3 3 2 4 3" xfId="15083"/>
    <cellStyle name="Normal 3 3 2 4 3 2" xfId="15084"/>
    <cellStyle name="Normal 3 3 2 4 3 2 2" xfId="15085"/>
    <cellStyle name="Normal 3 3 2 4 3 2 2 2" xfId="15086"/>
    <cellStyle name="Normal 3 3 2 4 3 2 2 3" xfId="15087"/>
    <cellStyle name="Normal 3 3 2 4 3 2 2 4" xfId="15088"/>
    <cellStyle name="Normal 3 3 2 4 3 2 3" xfId="15089"/>
    <cellStyle name="Normal 3 3 2 4 3 2 4" xfId="15090"/>
    <cellStyle name="Normal 3 3 2 4 3 2 5" xfId="15091"/>
    <cellStyle name="Normal 3 3 2 4 3 3" xfId="15092"/>
    <cellStyle name="Normal 3 3 2 4 3 3 2" xfId="15093"/>
    <cellStyle name="Normal 3 3 2 4 3 3 3" xfId="15094"/>
    <cellStyle name="Normal 3 3 2 4 3 3 4" xfId="15095"/>
    <cellStyle name="Normal 3 3 2 4 3 4" xfId="15096"/>
    <cellStyle name="Normal 3 3 2 4 3 5" xfId="15097"/>
    <cellStyle name="Normal 3 3 2 4 3 6" xfId="15098"/>
    <cellStyle name="Normal 3 3 2 4 4" xfId="15099"/>
    <cellStyle name="Normal 3 3 2 4 4 2" xfId="15100"/>
    <cellStyle name="Normal 3 3 2 4 4 2 2" xfId="15101"/>
    <cellStyle name="Normal 3 3 2 4 4 2 2 2" xfId="15102"/>
    <cellStyle name="Normal 3 3 2 4 4 2 2 3" xfId="15103"/>
    <cellStyle name="Normal 3 3 2 4 4 2 2 4" xfId="15104"/>
    <cellStyle name="Normal 3 3 2 4 4 2 3" xfId="15105"/>
    <cellStyle name="Normal 3 3 2 4 4 2 4" xfId="15106"/>
    <cellStyle name="Normal 3 3 2 4 4 2 5" xfId="15107"/>
    <cellStyle name="Normal 3 3 2 4 4 3" xfId="15108"/>
    <cellStyle name="Normal 3 3 2 4 4 3 2" xfId="15109"/>
    <cellStyle name="Normal 3 3 2 4 4 3 3" xfId="15110"/>
    <cellStyle name="Normal 3 3 2 4 4 3 4" xfId="15111"/>
    <cellStyle name="Normal 3 3 2 4 4 4" xfId="15112"/>
    <cellStyle name="Normal 3 3 2 4 4 5" xfId="15113"/>
    <cellStyle name="Normal 3 3 2 4 4 6" xfId="15114"/>
    <cellStyle name="Normal 3 3 2 4 5" xfId="15115"/>
    <cellStyle name="Normal 3 3 2 4 5 2" xfId="15116"/>
    <cellStyle name="Normal 3 3 2 4 5 2 2" xfId="15117"/>
    <cellStyle name="Normal 3 3 2 4 5 2 3" xfId="15118"/>
    <cellStyle name="Normal 3 3 2 4 5 2 4" xfId="15119"/>
    <cellStyle name="Normal 3 3 2 4 5 3" xfId="15120"/>
    <cellStyle name="Normal 3 3 2 4 5 4" xfId="15121"/>
    <cellStyle name="Normal 3 3 2 4 5 5" xfId="15122"/>
    <cellStyle name="Normal 3 3 2 4 6" xfId="15123"/>
    <cellStyle name="Normal 3 3 2 4 6 2" xfId="15124"/>
    <cellStyle name="Normal 3 3 2 4 6 3" xfId="15125"/>
    <cellStyle name="Normal 3 3 2 4 6 4" xfId="15126"/>
    <cellStyle name="Normal 3 3 2 4 7" xfId="15127"/>
    <cellStyle name="Normal 3 3 2 4 8" xfId="15128"/>
    <cellStyle name="Normal 3 3 2 4 9" xfId="15129"/>
    <cellStyle name="Normal 3 3 2 5" xfId="15130"/>
    <cellStyle name="Normal 3 3 2 5 2" xfId="15131"/>
    <cellStyle name="Normal 3 3 2 5 2 2" xfId="15132"/>
    <cellStyle name="Normal 3 3 2 5 2 2 2" xfId="15133"/>
    <cellStyle name="Normal 3 3 2 5 2 2 2 2" xfId="15134"/>
    <cellStyle name="Normal 3 3 2 5 2 2 2 3" xfId="15135"/>
    <cellStyle name="Normal 3 3 2 5 2 2 2 4" xfId="15136"/>
    <cellStyle name="Normal 3 3 2 5 2 2 3" xfId="15137"/>
    <cellStyle name="Normal 3 3 2 5 2 2 4" xfId="15138"/>
    <cellStyle name="Normal 3 3 2 5 2 2 5" xfId="15139"/>
    <cellStyle name="Normal 3 3 2 5 2 3" xfId="15140"/>
    <cellStyle name="Normal 3 3 2 5 2 3 2" xfId="15141"/>
    <cellStyle name="Normal 3 3 2 5 2 3 3" xfId="15142"/>
    <cellStyle name="Normal 3 3 2 5 2 3 4" xfId="15143"/>
    <cellStyle name="Normal 3 3 2 5 2 4" xfId="15144"/>
    <cellStyle name="Normal 3 3 2 5 2 5" xfId="15145"/>
    <cellStyle name="Normal 3 3 2 5 2 6" xfId="15146"/>
    <cellStyle name="Normal 3 3 2 5 3" xfId="15147"/>
    <cellStyle name="Normal 3 3 2 5 3 2" xfId="15148"/>
    <cellStyle name="Normal 3 3 2 5 3 2 2" xfId="15149"/>
    <cellStyle name="Normal 3 3 2 5 3 2 2 2" xfId="15150"/>
    <cellStyle name="Normal 3 3 2 5 3 2 2 3" xfId="15151"/>
    <cellStyle name="Normal 3 3 2 5 3 2 2 4" xfId="15152"/>
    <cellStyle name="Normal 3 3 2 5 3 2 3" xfId="15153"/>
    <cellStyle name="Normal 3 3 2 5 3 2 4" xfId="15154"/>
    <cellStyle name="Normal 3 3 2 5 3 2 5" xfId="15155"/>
    <cellStyle name="Normal 3 3 2 5 3 3" xfId="15156"/>
    <cellStyle name="Normal 3 3 2 5 3 3 2" xfId="15157"/>
    <cellStyle name="Normal 3 3 2 5 3 3 3" xfId="15158"/>
    <cellStyle name="Normal 3 3 2 5 3 3 4" xfId="15159"/>
    <cellStyle name="Normal 3 3 2 5 3 4" xfId="15160"/>
    <cellStyle name="Normal 3 3 2 5 3 5" xfId="15161"/>
    <cellStyle name="Normal 3 3 2 5 3 6" xfId="15162"/>
    <cellStyle name="Normal 3 3 2 5 4" xfId="15163"/>
    <cellStyle name="Normal 3 3 2 5 4 2" xfId="15164"/>
    <cellStyle name="Normal 3 3 2 5 4 2 2" xfId="15165"/>
    <cellStyle name="Normal 3 3 2 5 4 2 3" xfId="15166"/>
    <cellStyle name="Normal 3 3 2 5 4 2 4" xfId="15167"/>
    <cellStyle name="Normal 3 3 2 5 4 3" xfId="15168"/>
    <cellStyle name="Normal 3 3 2 5 4 4" xfId="15169"/>
    <cellStyle name="Normal 3 3 2 5 4 5" xfId="15170"/>
    <cellStyle name="Normal 3 3 2 5 5" xfId="15171"/>
    <cellStyle name="Normal 3 3 2 5 5 2" xfId="15172"/>
    <cellStyle name="Normal 3 3 2 5 5 3" xfId="15173"/>
    <cellStyle name="Normal 3 3 2 5 5 4" xfId="15174"/>
    <cellStyle name="Normal 3 3 2 5 6" xfId="15175"/>
    <cellStyle name="Normal 3 3 2 5 7" xfId="15176"/>
    <cellStyle name="Normal 3 3 2 5 8" xfId="15177"/>
    <cellStyle name="Normal 3 3 2 6" xfId="15178"/>
    <cellStyle name="Normal 3 3 2 6 2" xfId="15179"/>
    <cellStyle name="Normal 3 3 2 6 2 2" xfId="15180"/>
    <cellStyle name="Normal 3 3 2 6 2 2 2" xfId="15181"/>
    <cellStyle name="Normal 3 3 2 6 2 2 2 2" xfId="15182"/>
    <cellStyle name="Normal 3 3 2 6 2 2 2 3" xfId="15183"/>
    <cellStyle name="Normal 3 3 2 6 2 2 2 4" xfId="15184"/>
    <cellStyle name="Normal 3 3 2 6 2 2 3" xfId="15185"/>
    <cellStyle name="Normal 3 3 2 6 2 2 4" xfId="15186"/>
    <cellStyle name="Normal 3 3 2 6 2 2 5" xfId="15187"/>
    <cellStyle name="Normal 3 3 2 6 2 3" xfId="15188"/>
    <cellStyle name="Normal 3 3 2 6 2 3 2" xfId="15189"/>
    <cellStyle name="Normal 3 3 2 6 2 3 3" xfId="15190"/>
    <cellStyle name="Normal 3 3 2 6 2 3 4" xfId="15191"/>
    <cellStyle name="Normal 3 3 2 6 2 4" xfId="15192"/>
    <cellStyle name="Normal 3 3 2 6 2 5" xfId="15193"/>
    <cellStyle name="Normal 3 3 2 6 2 6" xfId="15194"/>
    <cellStyle name="Normal 3 3 2 6 3" xfId="15195"/>
    <cellStyle name="Normal 3 3 2 6 3 2" xfId="15196"/>
    <cellStyle name="Normal 3 3 2 6 3 2 2" xfId="15197"/>
    <cellStyle name="Normal 3 3 2 6 3 2 2 2" xfId="15198"/>
    <cellStyle name="Normal 3 3 2 6 3 2 2 3" xfId="15199"/>
    <cellStyle name="Normal 3 3 2 6 3 2 2 4" xfId="15200"/>
    <cellStyle name="Normal 3 3 2 6 3 2 3" xfId="15201"/>
    <cellStyle name="Normal 3 3 2 6 3 2 4" xfId="15202"/>
    <cellStyle name="Normal 3 3 2 6 3 2 5" xfId="15203"/>
    <cellStyle name="Normal 3 3 2 6 3 3" xfId="15204"/>
    <cellStyle name="Normal 3 3 2 6 3 3 2" xfId="15205"/>
    <cellStyle name="Normal 3 3 2 6 3 3 3" xfId="15206"/>
    <cellStyle name="Normal 3 3 2 6 3 3 4" xfId="15207"/>
    <cellStyle name="Normal 3 3 2 6 3 4" xfId="15208"/>
    <cellStyle name="Normal 3 3 2 6 3 5" xfId="15209"/>
    <cellStyle name="Normal 3 3 2 6 3 6" xfId="15210"/>
    <cellStyle name="Normal 3 3 2 6 4" xfId="15211"/>
    <cellStyle name="Normal 3 3 2 6 4 2" xfId="15212"/>
    <cellStyle name="Normal 3 3 2 6 4 2 2" xfId="15213"/>
    <cellStyle name="Normal 3 3 2 6 4 2 3" xfId="15214"/>
    <cellStyle name="Normal 3 3 2 6 4 2 4" xfId="15215"/>
    <cellStyle name="Normal 3 3 2 6 4 3" xfId="15216"/>
    <cellStyle name="Normal 3 3 2 6 4 4" xfId="15217"/>
    <cellStyle name="Normal 3 3 2 6 4 5" xfId="15218"/>
    <cellStyle name="Normal 3 3 2 6 5" xfId="15219"/>
    <cellStyle name="Normal 3 3 2 6 5 2" xfId="15220"/>
    <cellStyle name="Normal 3 3 2 6 5 3" xfId="15221"/>
    <cellStyle name="Normal 3 3 2 6 5 4" xfId="15222"/>
    <cellStyle name="Normal 3 3 2 6 6" xfId="15223"/>
    <cellStyle name="Normal 3 3 2 6 7" xfId="15224"/>
    <cellStyle name="Normal 3 3 2 6 8" xfId="15225"/>
    <cellStyle name="Normal 3 3 2 7" xfId="15226"/>
    <cellStyle name="Normal 3 3 2 7 2" xfId="15227"/>
    <cellStyle name="Normal 3 3 2 7 2 2" xfId="15228"/>
    <cellStyle name="Normal 3 3 2 7 2 2 2" xfId="15229"/>
    <cellStyle name="Normal 3 3 2 7 2 2 3" xfId="15230"/>
    <cellStyle name="Normal 3 3 2 7 2 2 4" xfId="15231"/>
    <cellStyle name="Normal 3 3 2 7 2 3" xfId="15232"/>
    <cellStyle name="Normal 3 3 2 7 2 4" xfId="15233"/>
    <cellStyle name="Normal 3 3 2 7 2 5" xfId="15234"/>
    <cellStyle name="Normal 3 3 2 7 3" xfId="15235"/>
    <cellStyle name="Normal 3 3 2 7 3 2" xfId="15236"/>
    <cellStyle name="Normal 3 3 2 7 3 3" xfId="15237"/>
    <cellStyle name="Normal 3 3 2 7 3 4" xfId="15238"/>
    <cellStyle name="Normal 3 3 2 7 4" xfId="15239"/>
    <cellStyle name="Normal 3 3 2 7 5" xfId="15240"/>
    <cellStyle name="Normal 3 3 2 7 6" xfId="15241"/>
    <cellStyle name="Normal 3 3 2 8" xfId="15242"/>
    <cellStyle name="Normal 3 3 2 8 2" xfId="15243"/>
    <cellStyle name="Normal 3 3 2 8 2 2" xfId="15244"/>
    <cellStyle name="Normal 3 3 2 8 2 2 2" xfId="15245"/>
    <cellStyle name="Normal 3 3 2 8 2 2 3" xfId="15246"/>
    <cellStyle name="Normal 3 3 2 8 2 2 4" xfId="15247"/>
    <cellStyle name="Normal 3 3 2 8 2 3" xfId="15248"/>
    <cellStyle name="Normal 3 3 2 8 2 4" xfId="15249"/>
    <cellStyle name="Normal 3 3 2 8 2 5" xfId="15250"/>
    <cellStyle name="Normal 3 3 2 8 3" xfId="15251"/>
    <cellStyle name="Normal 3 3 2 8 3 2" xfId="15252"/>
    <cellStyle name="Normal 3 3 2 8 3 3" xfId="15253"/>
    <cellStyle name="Normal 3 3 2 8 3 4" xfId="15254"/>
    <cellStyle name="Normal 3 3 2 8 4" xfId="15255"/>
    <cellStyle name="Normal 3 3 2 8 5" xfId="15256"/>
    <cellStyle name="Normal 3 3 2 8 6" xfId="15257"/>
    <cellStyle name="Normal 3 3 2 9" xfId="15258"/>
    <cellStyle name="Normal 3 3 3" xfId="15259"/>
    <cellStyle name="Normal 3 3 3 10" xfId="15260"/>
    <cellStyle name="Normal 3 3 3 2" xfId="15261"/>
    <cellStyle name="Normal 3 3 3 2 2" xfId="15262"/>
    <cellStyle name="Normal 3 3 3 2 2 2" xfId="15263"/>
    <cellStyle name="Normal 3 3 3 2 2 2 2" xfId="15264"/>
    <cellStyle name="Normal 3 3 3 2 2 2 2 2" xfId="15265"/>
    <cellStyle name="Normal 3 3 3 2 2 2 2 3" xfId="15266"/>
    <cellStyle name="Normal 3 3 3 2 2 2 2 4" xfId="15267"/>
    <cellStyle name="Normal 3 3 3 2 2 2 3" xfId="15268"/>
    <cellStyle name="Normal 3 3 3 2 2 2 4" xfId="15269"/>
    <cellStyle name="Normal 3 3 3 2 2 2 5" xfId="15270"/>
    <cellStyle name="Normal 3 3 3 2 2 3" xfId="15271"/>
    <cellStyle name="Normal 3 3 3 2 2 3 2" xfId="15272"/>
    <cellStyle name="Normal 3 3 3 2 2 3 3" xfId="15273"/>
    <cellStyle name="Normal 3 3 3 2 2 3 4" xfId="15274"/>
    <cellStyle name="Normal 3 3 3 2 2 4" xfId="15275"/>
    <cellStyle name="Normal 3 3 3 2 2 5" xfId="15276"/>
    <cellStyle name="Normal 3 3 3 2 2 6" xfId="15277"/>
    <cellStyle name="Normal 3 3 3 2 3" xfId="15278"/>
    <cellStyle name="Normal 3 3 3 2 3 2" xfId="15279"/>
    <cellStyle name="Normal 3 3 3 2 3 2 2" xfId="15280"/>
    <cellStyle name="Normal 3 3 3 2 3 2 2 2" xfId="15281"/>
    <cellStyle name="Normal 3 3 3 2 3 2 2 3" xfId="15282"/>
    <cellStyle name="Normal 3 3 3 2 3 2 2 4" xfId="15283"/>
    <cellStyle name="Normal 3 3 3 2 3 2 3" xfId="15284"/>
    <cellStyle name="Normal 3 3 3 2 3 2 4" xfId="15285"/>
    <cellStyle name="Normal 3 3 3 2 3 2 5" xfId="15286"/>
    <cellStyle name="Normal 3 3 3 2 3 3" xfId="15287"/>
    <cellStyle name="Normal 3 3 3 2 3 3 2" xfId="15288"/>
    <cellStyle name="Normal 3 3 3 2 3 3 3" xfId="15289"/>
    <cellStyle name="Normal 3 3 3 2 3 3 4" xfId="15290"/>
    <cellStyle name="Normal 3 3 3 2 3 4" xfId="15291"/>
    <cellStyle name="Normal 3 3 3 2 3 5" xfId="15292"/>
    <cellStyle name="Normal 3 3 3 2 3 6" xfId="15293"/>
    <cellStyle name="Normal 3 3 3 2 4" xfId="15294"/>
    <cellStyle name="Normal 3 3 3 2 4 2" xfId="15295"/>
    <cellStyle name="Normal 3 3 3 2 4 2 2" xfId="15296"/>
    <cellStyle name="Normal 3 3 3 2 4 2 3" xfId="15297"/>
    <cellStyle name="Normal 3 3 3 2 4 2 4" xfId="15298"/>
    <cellStyle name="Normal 3 3 3 2 4 3" xfId="15299"/>
    <cellStyle name="Normal 3 3 3 2 4 4" xfId="15300"/>
    <cellStyle name="Normal 3 3 3 2 4 5" xfId="15301"/>
    <cellStyle name="Normal 3 3 3 2 5" xfId="15302"/>
    <cellStyle name="Normal 3 3 3 2 5 2" xfId="15303"/>
    <cellStyle name="Normal 3 3 3 2 5 3" xfId="15304"/>
    <cellStyle name="Normal 3 3 3 2 5 4" xfId="15305"/>
    <cellStyle name="Normal 3 3 3 2 6" xfId="15306"/>
    <cellStyle name="Normal 3 3 3 2 7" xfId="15307"/>
    <cellStyle name="Normal 3 3 3 2 8" xfId="15308"/>
    <cellStyle name="Normal 3 3 3 3" xfId="15309"/>
    <cellStyle name="Normal 3 3 3 3 2" xfId="15310"/>
    <cellStyle name="Normal 3 3 3 3 2 2" xfId="15311"/>
    <cellStyle name="Normal 3 3 3 3 2 2 2" xfId="15312"/>
    <cellStyle name="Normal 3 3 3 3 2 2 3" xfId="15313"/>
    <cellStyle name="Normal 3 3 3 3 2 2 4" xfId="15314"/>
    <cellStyle name="Normal 3 3 3 3 2 3" xfId="15315"/>
    <cellStyle name="Normal 3 3 3 3 2 4" xfId="15316"/>
    <cellStyle name="Normal 3 3 3 3 2 5" xfId="15317"/>
    <cellStyle name="Normal 3 3 3 3 3" xfId="15318"/>
    <cellStyle name="Normal 3 3 3 3 3 2" xfId="15319"/>
    <cellStyle name="Normal 3 3 3 3 3 3" xfId="15320"/>
    <cellStyle name="Normal 3 3 3 3 3 4" xfId="15321"/>
    <cellStyle name="Normal 3 3 3 3 4" xfId="15322"/>
    <cellStyle name="Normal 3 3 3 3 5" xfId="15323"/>
    <cellStyle name="Normal 3 3 3 3 6" xfId="15324"/>
    <cellStyle name="Normal 3 3 3 4" xfId="15325"/>
    <cellStyle name="Normal 3 3 3 4 2" xfId="15326"/>
    <cellStyle name="Normal 3 3 3 4 2 2" xfId="15327"/>
    <cellStyle name="Normal 3 3 3 4 2 2 2" xfId="15328"/>
    <cellStyle name="Normal 3 3 3 4 2 2 3" xfId="15329"/>
    <cellStyle name="Normal 3 3 3 4 2 2 4" xfId="15330"/>
    <cellStyle name="Normal 3 3 3 4 2 3" xfId="15331"/>
    <cellStyle name="Normal 3 3 3 4 2 4" xfId="15332"/>
    <cellStyle name="Normal 3 3 3 4 2 5" xfId="15333"/>
    <cellStyle name="Normal 3 3 3 4 3" xfId="15334"/>
    <cellStyle name="Normal 3 3 3 4 3 2" xfId="15335"/>
    <cellStyle name="Normal 3 3 3 4 3 3" xfId="15336"/>
    <cellStyle name="Normal 3 3 3 4 3 4" xfId="15337"/>
    <cellStyle name="Normal 3 3 3 4 4" xfId="15338"/>
    <cellStyle name="Normal 3 3 3 4 5" xfId="15339"/>
    <cellStyle name="Normal 3 3 3 4 6" xfId="15340"/>
    <cellStyle name="Normal 3 3 3 5" xfId="15341"/>
    <cellStyle name="Normal 3 3 3 6" xfId="15342"/>
    <cellStyle name="Normal 3 3 3 6 2" xfId="15343"/>
    <cellStyle name="Normal 3 3 3 6 2 2" xfId="15344"/>
    <cellStyle name="Normal 3 3 3 6 2 3" xfId="15345"/>
    <cellStyle name="Normal 3 3 3 6 2 4" xfId="15346"/>
    <cellStyle name="Normal 3 3 3 6 3" xfId="15347"/>
    <cellStyle name="Normal 3 3 3 6 4" xfId="15348"/>
    <cellStyle name="Normal 3 3 3 6 5" xfId="15349"/>
    <cellStyle name="Normal 3 3 3 7" xfId="15350"/>
    <cellStyle name="Normal 3 3 3 7 2" xfId="15351"/>
    <cellStyle name="Normal 3 3 3 7 3" xfId="15352"/>
    <cellStyle name="Normal 3 3 3 7 4" xfId="15353"/>
    <cellStyle name="Normal 3 3 3 8" xfId="15354"/>
    <cellStyle name="Normal 3 3 3 9" xfId="15355"/>
    <cellStyle name="Normal 3 3 4" xfId="15356"/>
    <cellStyle name="Normal 3 3 4 10" xfId="15357"/>
    <cellStyle name="Normal 3 3 4 2" xfId="15358"/>
    <cellStyle name="Normal 3 3 4 2 2" xfId="15359"/>
    <cellStyle name="Normal 3 3 4 2 2 2" xfId="15360"/>
    <cellStyle name="Normal 3 3 4 2 2 2 2" xfId="15361"/>
    <cellStyle name="Normal 3 3 4 2 2 2 2 2" xfId="15362"/>
    <cellStyle name="Normal 3 3 4 2 2 2 2 3" xfId="15363"/>
    <cellStyle name="Normal 3 3 4 2 2 2 2 4" xfId="15364"/>
    <cellStyle name="Normal 3 3 4 2 2 2 3" xfId="15365"/>
    <cellStyle name="Normal 3 3 4 2 2 2 4" xfId="15366"/>
    <cellStyle name="Normal 3 3 4 2 2 2 5" xfId="15367"/>
    <cellStyle name="Normal 3 3 4 2 2 3" xfId="15368"/>
    <cellStyle name="Normal 3 3 4 2 2 3 2" xfId="15369"/>
    <cellStyle name="Normal 3 3 4 2 2 3 3" xfId="15370"/>
    <cellStyle name="Normal 3 3 4 2 2 3 4" xfId="15371"/>
    <cellStyle name="Normal 3 3 4 2 2 4" xfId="15372"/>
    <cellStyle name="Normal 3 3 4 2 2 5" xfId="15373"/>
    <cellStyle name="Normal 3 3 4 2 2 6" xfId="15374"/>
    <cellStyle name="Normal 3 3 4 2 3" xfId="15375"/>
    <cellStyle name="Normal 3 3 4 2 3 2" xfId="15376"/>
    <cellStyle name="Normal 3 3 4 2 3 2 2" xfId="15377"/>
    <cellStyle name="Normal 3 3 4 2 3 2 2 2" xfId="15378"/>
    <cellStyle name="Normal 3 3 4 2 3 2 2 3" xfId="15379"/>
    <cellStyle name="Normal 3 3 4 2 3 2 2 4" xfId="15380"/>
    <cellStyle name="Normal 3 3 4 2 3 2 3" xfId="15381"/>
    <cellStyle name="Normal 3 3 4 2 3 2 4" xfId="15382"/>
    <cellStyle name="Normal 3 3 4 2 3 2 5" xfId="15383"/>
    <cellStyle name="Normal 3 3 4 2 3 3" xfId="15384"/>
    <cellStyle name="Normal 3 3 4 2 3 3 2" xfId="15385"/>
    <cellStyle name="Normal 3 3 4 2 3 3 3" xfId="15386"/>
    <cellStyle name="Normal 3 3 4 2 3 3 4" xfId="15387"/>
    <cellStyle name="Normal 3 3 4 2 3 4" xfId="15388"/>
    <cellStyle name="Normal 3 3 4 2 3 5" xfId="15389"/>
    <cellStyle name="Normal 3 3 4 2 3 6" xfId="15390"/>
    <cellStyle name="Normal 3 3 4 2 4" xfId="15391"/>
    <cellStyle name="Normal 3 3 4 2 4 2" xfId="15392"/>
    <cellStyle name="Normal 3 3 4 2 4 2 2" xfId="15393"/>
    <cellStyle name="Normal 3 3 4 2 4 2 3" xfId="15394"/>
    <cellStyle name="Normal 3 3 4 2 4 2 4" xfId="15395"/>
    <cellStyle name="Normal 3 3 4 2 4 3" xfId="15396"/>
    <cellStyle name="Normal 3 3 4 2 4 4" xfId="15397"/>
    <cellStyle name="Normal 3 3 4 2 4 5" xfId="15398"/>
    <cellStyle name="Normal 3 3 4 2 5" xfId="15399"/>
    <cellStyle name="Normal 3 3 4 2 5 2" xfId="15400"/>
    <cellStyle name="Normal 3 3 4 2 5 3" xfId="15401"/>
    <cellStyle name="Normal 3 3 4 2 5 4" xfId="15402"/>
    <cellStyle name="Normal 3 3 4 2 6" xfId="15403"/>
    <cellStyle name="Normal 3 3 4 2 7" xfId="15404"/>
    <cellStyle name="Normal 3 3 4 2 8" xfId="15405"/>
    <cellStyle name="Normal 3 3 4 3" xfId="15406"/>
    <cellStyle name="Normal 3 3 4 3 2" xfId="15407"/>
    <cellStyle name="Normal 3 3 4 3 2 2" xfId="15408"/>
    <cellStyle name="Normal 3 3 4 3 2 2 2" xfId="15409"/>
    <cellStyle name="Normal 3 3 4 3 2 2 3" xfId="15410"/>
    <cellStyle name="Normal 3 3 4 3 2 2 4" xfId="15411"/>
    <cellStyle name="Normal 3 3 4 3 2 3" xfId="15412"/>
    <cellStyle name="Normal 3 3 4 3 2 4" xfId="15413"/>
    <cellStyle name="Normal 3 3 4 3 2 5" xfId="15414"/>
    <cellStyle name="Normal 3 3 4 3 3" xfId="15415"/>
    <cellStyle name="Normal 3 3 4 3 3 2" xfId="15416"/>
    <cellStyle name="Normal 3 3 4 3 3 3" xfId="15417"/>
    <cellStyle name="Normal 3 3 4 3 3 4" xfId="15418"/>
    <cellStyle name="Normal 3 3 4 3 4" xfId="15419"/>
    <cellStyle name="Normal 3 3 4 3 5" xfId="15420"/>
    <cellStyle name="Normal 3 3 4 3 6" xfId="15421"/>
    <cellStyle name="Normal 3 3 4 4" xfId="15422"/>
    <cellStyle name="Normal 3 3 4 4 2" xfId="15423"/>
    <cellStyle name="Normal 3 3 4 4 2 2" xfId="15424"/>
    <cellStyle name="Normal 3 3 4 4 2 2 2" xfId="15425"/>
    <cellStyle name="Normal 3 3 4 4 2 2 3" xfId="15426"/>
    <cellStyle name="Normal 3 3 4 4 2 2 4" xfId="15427"/>
    <cellStyle name="Normal 3 3 4 4 2 3" xfId="15428"/>
    <cellStyle name="Normal 3 3 4 4 2 4" xfId="15429"/>
    <cellStyle name="Normal 3 3 4 4 2 5" xfId="15430"/>
    <cellStyle name="Normal 3 3 4 4 3" xfId="15431"/>
    <cellStyle name="Normal 3 3 4 4 3 2" xfId="15432"/>
    <cellStyle name="Normal 3 3 4 4 3 3" xfId="15433"/>
    <cellStyle name="Normal 3 3 4 4 3 4" xfId="15434"/>
    <cellStyle name="Normal 3 3 4 4 4" xfId="15435"/>
    <cellStyle name="Normal 3 3 4 4 5" xfId="15436"/>
    <cellStyle name="Normal 3 3 4 4 6" xfId="15437"/>
    <cellStyle name="Normal 3 3 4 5" xfId="15438"/>
    <cellStyle name="Normal 3 3 4 6" xfId="15439"/>
    <cellStyle name="Normal 3 3 4 6 2" xfId="15440"/>
    <cellStyle name="Normal 3 3 4 6 2 2" xfId="15441"/>
    <cellStyle name="Normal 3 3 4 6 2 3" xfId="15442"/>
    <cellStyle name="Normal 3 3 4 6 2 4" xfId="15443"/>
    <cellStyle name="Normal 3 3 4 6 3" xfId="15444"/>
    <cellStyle name="Normal 3 3 4 6 4" xfId="15445"/>
    <cellStyle name="Normal 3 3 4 6 5" xfId="15446"/>
    <cellStyle name="Normal 3 3 4 7" xfId="15447"/>
    <cellStyle name="Normal 3 3 4 7 2" xfId="15448"/>
    <cellStyle name="Normal 3 3 4 7 3" xfId="15449"/>
    <cellStyle name="Normal 3 3 4 7 4" xfId="15450"/>
    <cellStyle name="Normal 3 3 4 8" xfId="15451"/>
    <cellStyle name="Normal 3 3 4 9" xfId="15452"/>
    <cellStyle name="Normal 3 3 5" xfId="15453"/>
    <cellStyle name="Normal 3 3 5 2" xfId="15454"/>
    <cellStyle name="Normal 3 3 6" xfId="15455"/>
    <cellStyle name="Normal 3 3 6 10" xfId="15456"/>
    <cellStyle name="Normal 3 3 6 2" xfId="15457"/>
    <cellStyle name="Normal 3 3 6 2 2" xfId="15458"/>
    <cellStyle name="Normal 3 3 6 2 2 2" xfId="15459"/>
    <cellStyle name="Normal 3 3 6 2 2 2 2" xfId="15460"/>
    <cellStyle name="Normal 3 3 6 2 2 2 2 2" xfId="15461"/>
    <cellStyle name="Normal 3 3 6 2 2 2 2 3" xfId="15462"/>
    <cellStyle name="Normal 3 3 6 2 2 2 2 4" xfId="15463"/>
    <cellStyle name="Normal 3 3 6 2 2 2 3" xfId="15464"/>
    <cellStyle name="Normal 3 3 6 2 2 2 4" xfId="15465"/>
    <cellStyle name="Normal 3 3 6 2 2 2 5" xfId="15466"/>
    <cellStyle name="Normal 3 3 6 2 2 3" xfId="15467"/>
    <cellStyle name="Normal 3 3 6 2 2 3 2" xfId="15468"/>
    <cellStyle name="Normal 3 3 6 2 2 3 3" xfId="15469"/>
    <cellStyle name="Normal 3 3 6 2 2 3 4" xfId="15470"/>
    <cellStyle name="Normal 3 3 6 2 2 4" xfId="15471"/>
    <cellStyle name="Normal 3 3 6 2 2 5" xfId="15472"/>
    <cellStyle name="Normal 3 3 6 2 2 6" xfId="15473"/>
    <cellStyle name="Normal 3 3 6 2 3" xfId="15474"/>
    <cellStyle name="Normal 3 3 6 2 3 2" xfId="15475"/>
    <cellStyle name="Normal 3 3 6 2 3 2 2" xfId="15476"/>
    <cellStyle name="Normal 3 3 6 2 3 2 2 2" xfId="15477"/>
    <cellStyle name="Normal 3 3 6 2 3 2 2 3" xfId="15478"/>
    <cellStyle name="Normal 3 3 6 2 3 2 2 4" xfId="15479"/>
    <cellStyle name="Normal 3 3 6 2 3 2 3" xfId="15480"/>
    <cellStyle name="Normal 3 3 6 2 3 2 4" xfId="15481"/>
    <cellStyle name="Normal 3 3 6 2 3 2 5" xfId="15482"/>
    <cellStyle name="Normal 3 3 6 2 3 3" xfId="15483"/>
    <cellStyle name="Normal 3 3 6 2 3 3 2" xfId="15484"/>
    <cellStyle name="Normal 3 3 6 2 3 3 3" xfId="15485"/>
    <cellStyle name="Normal 3 3 6 2 3 3 4" xfId="15486"/>
    <cellStyle name="Normal 3 3 6 2 3 4" xfId="15487"/>
    <cellStyle name="Normal 3 3 6 2 3 5" xfId="15488"/>
    <cellStyle name="Normal 3 3 6 2 3 6" xfId="15489"/>
    <cellStyle name="Normal 3 3 6 2 4" xfId="15490"/>
    <cellStyle name="Normal 3 3 6 2 4 2" xfId="15491"/>
    <cellStyle name="Normal 3 3 6 2 4 2 2" xfId="15492"/>
    <cellStyle name="Normal 3 3 6 2 4 2 3" xfId="15493"/>
    <cellStyle name="Normal 3 3 6 2 4 2 4" xfId="15494"/>
    <cellStyle name="Normal 3 3 6 2 4 3" xfId="15495"/>
    <cellStyle name="Normal 3 3 6 2 4 4" xfId="15496"/>
    <cellStyle name="Normal 3 3 6 2 4 5" xfId="15497"/>
    <cellStyle name="Normal 3 3 6 2 5" xfId="15498"/>
    <cellStyle name="Normal 3 3 6 2 5 2" xfId="15499"/>
    <cellStyle name="Normal 3 3 6 2 5 3" xfId="15500"/>
    <cellStyle name="Normal 3 3 6 2 5 4" xfId="15501"/>
    <cellStyle name="Normal 3 3 6 2 6" xfId="15502"/>
    <cellStyle name="Normal 3 3 6 2 7" xfId="15503"/>
    <cellStyle name="Normal 3 3 6 2 8" xfId="15504"/>
    <cellStyle name="Normal 3 3 6 3" xfId="15505"/>
    <cellStyle name="Normal 3 3 6 3 2" xfId="15506"/>
    <cellStyle name="Normal 3 3 6 3 2 2" xfId="15507"/>
    <cellStyle name="Normal 3 3 6 3 2 2 2" xfId="15508"/>
    <cellStyle name="Normal 3 3 6 3 2 2 3" xfId="15509"/>
    <cellStyle name="Normal 3 3 6 3 2 2 4" xfId="15510"/>
    <cellStyle name="Normal 3 3 6 3 2 3" xfId="15511"/>
    <cellStyle name="Normal 3 3 6 3 2 4" xfId="15512"/>
    <cellStyle name="Normal 3 3 6 3 2 5" xfId="15513"/>
    <cellStyle name="Normal 3 3 6 3 3" xfId="15514"/>
    <cellStyle name="Normal 3 3 6 3 3 2" xfId="15515"/>
    <cellStyle name="Normal 3 3 6 3 3 3" xfId="15516"/>
    <cellStyle name="Normal 3 3 6 3 3 4" xfId="15517"/>
    <cellStyle name="Normal 3 3 6 3 4" xfId="15518"/>
    <cellStyle name="Normal 3 3 6 3 5" xfId="15519"/>
    <cellStyle name="Normal 3 3 6 3 6" xfId="15520"/>
    <cellStyle name="Normal 3 3 6 4" xfId="15521"/>
    <cellStyle name="Normal 3 3 6 4 2" xfId="15522"/>
    <cellStyle name="Normal 3 3 6 4 2 2" xfId="15523"/>
    <cellStyle name="Normal 3 3 6 4 2 2 2" xfId="15524"/>
    <cellStyle name="Normal 3 3 6 4 2 2 3" xfId="15525"/>
    <cellStyle name="Normal 3 3 6 4 2 2 4" xfId="15526"/>
    <cellStyle name="Normal 3 3 6 4 2 3" xfId="15527"/>
    <cellStyle name="Normal 3 3 6 4 2 4" xfId="15528"/>
    <cellStyle name="Normal 3 3 6 4 2 5" xfId="15529"/>
    <cellStyle name="Normal 3 3 6 4 3" xfId="15530"/>
    <cellStyle name="Normal 3 3 6 4 3 2" xfId="15531"/>
    <cellStyle name="Normal 3 3 6 4 3 3" xfId="15532"/>
    <cellStyle name="Normal 3 3 6 4 3 4" xfId="15533"/>
    <cellStyle name="Normal 3 3 6 4 4" xfId="15534"/>
    <cellStyle name="Normal 3 3 6 4 5" xfId="15535"/>
    <cellStyle name="Normal 3 3 6 4 6" xfId="15536"/>
    <cellStyle name="Normal 3 3 6 5" xfId="15537"/>
    <cellStyle name="Normal 3 3 6 6" xfId="15538"/>
    <cellStyle name="Normal 3 3 6 6 2" xfId="15539"/>
    <cellStyle name="Normal 3 3 6 6 2 2" xfId="15540"/>
    <cellStyle name="Normal 3 3 6 6 2 3" xfId="15541"/>
    <cellStyle name="Normal 3 3 6 6 2 4" xfId="15542"/>
    <cellStyle name="Normal 3 3 6 6 3" xfId="15543"/>
    <cellStyle name="Normal 3 3 6 6 4" xfId="15544"/>
    <cellStyle name="Normal 3 3 6 6 5" xfId="15545"/>
    <cellStyle name="Normal 3 3 6 7" xfId="15546"/>
    <cellStyle name="Normal 3 3 6 7 2" xfId="15547"/>
    <cellStyle name="Normal 3 3 6 7 3" xfId="15548"/>
    <cellStyle name="Normal 3 3 6 7 4" xfId="15549"/>
    <cellStyle name="Normal 3 3 6 8" xfId="15550"/>
    <cellStyle name="Normal 3 3 6 9" xfId="15551"/>
    <cellStyle name="Normal 3 3 7" xfId="15552"/>
    <cellStyle name="Normal 3 3 7 2" xfId="15553"/>
    <cellStyle name="Normal 3 3 7 2 2" xfId="15554"/>
    <cellStyle name="Normal 3 3 7 2 2 2" xfId="15555"/>
    <cellStyle name="Normal 3 3 7 2 2 2 2" xfId="15556"/>
    <cellStyle name="Normal 3 3 7 2 2 2 3" xfId="15557"/>
    <cellStyle name="Normal 3 3 7 2 2 2 4" xfId="15558"/>
    <cellStyle name="Normal 3 3 7 2 2 3" xfId="15559"/>
    <cellStyle name="Normal 3 3 7 2 2 4" xfId="15560"/>
    <cellStyle name="Normal 3 3 7 2 2 5" xfId="15561"/>
    <cellStyle name="Normal 3 3 7 2 3" xfId="15562"/>
    <cellStyle name="Normal 3 3 7 2 3 2" xfId="15563"/>
    <cellStyle name="Normal 3 3 7 2 3 3" xfId="15564"/>
    <cellStyle name="Normal 3 3 7 2 3 4" xfId="15565"/>
    <cellStyle name="Normal 3 3 7 2 4" xfId="15566"/>
    <cellStyle name="Normal 3 3 7 2 5" xfId="15567"/>
    <cellStyle name="Normal 3 3 7 2 6" xfId="15568"/>
    <cellStyle name="Normal 3 3 7 3" xfId="15569"/>
    <cellStyle name="Normal 3 3 7 3 2" xfId="15570"/>
    <cellStyle name="Normal 3 3 7 3 2 2" xfId="15571"/>
    <cellStyle name="Normal 3 3 7 3 2 2 2" xfId="15572"/>
    <cellStyle name="Normal 3 3 7 3 2 2 3" xfId="15573"/>
    <cellStyle name="Normal 3 3 7 3 2 2 4" xfId="15574"/>
    <cellStyle name="Normal 3 3 7 3 2 3" xfId="15575"/>
    <cellStyle name="Normal 3 3 7 3 2 4" xfId="15576"/>
    <cellStyle name="Normal 3 3 7 3 2 5" xfId="15577"/>
    <cellStyle name="Normal 3 3 7 3 3" xfId="15578"/>
    <cellStyle name="Normal 3 3 7 3 3 2" xfId="15579"/>
    <cellStyle name="Normal 3 3 7 3 3 3" xfId="15580"/>
    <cellStyle name="Normal 3 3 7 3 3 4" xfId="15581"/>
    <cellStyle name="Normal 3 3 7 3 4" xfId="15582"/>
    <cellStyle name="Normal 3 3 7 3 5" xfId="15583"/>
    <cellStyle name="Normal 3 3 7 3 6" xfId="15584"/>
    <cellStyle name="Normal 3 3 7 4" xfId="15585"/>
    <cellStyle name="Normal 3 3 7 5" xfId="15586"/>
    <cellStyle name="Normal 3 3 7 5 2" xfId="15587"/>
    <cellStyle name="Normal 3 3 7 5 2 2" xfId="15588"/>
    <cellStyle name="Normal 3 3 7 5 2 3" xfId="15589"/>
    <cellStyle name="Normal 3 3 7 5 2 4" xfId="15590"/>
    <cellStyle name="Normal 3 3 7 5 3" xfId="15591"/>
    <cellStyle name="Normal 3 3 7 5 4" xfId="15592"/>
    <cellStyle name="Normal 3 3 7 5 5" xfId="15593"/>
    <cellStyle name="Normal 3 3 7 6" xfId="15594"/>
    <cellStyle name="Normal 3 3 7 6 2" xfId="15595"/>
    <cellStyle name="Normal 3 3 7 6 3" xfId="15596"/>
    <cellStyle name="Normal 3 3 7 6 4" xfId="15597"/>
    <cellStyle name="Normal 3 3 7 7" xfId="15598"/>
    <cellStyle name="Normal 3 3 7 8" xfId="15599"/>
    <cellStyle name="Normal 3 3 7 9" xfId="15600"/>
    <cellStyle name="Normal 3 3 8" xfId="15601"/>
    <cellStyle name="Normal 3 3 8 2" xfId="15602"/>
    <cellStyle name="Normal 3 3 8 2 2" xfId="15603"/>
    <cellStyle name="Normal 3 3 8 2 2 2" xfId="15604"/>
    <cellStyle name="Normal 3 3 8 2 2 2 2" xfId="15605"/>
    <cellStyle name="Normal 3 3 8 2 2 2 3" xfId="15606"/>
    <cellStyle name="Normal 3 3 8 2 2 2 4" xfId="15607"/>
    <cellStyle name="Normal 3 3 8 2 2 3" xfId="15608"/>
    <cellStyle name="Normal 3 3 8 2 2 4" xfId="15609"/>
    <cellStyle name="Normal 3 3 8 2 2 5" xfId="15610"/>
    <cellStyle name="Normal 3 3 8 2 3" xfId="15611"/>
    <cellStyle name="Normal 3 3 8 2 3 2" xfId="15612"/>
    <cellStyle name="Normal 3 3 8 2 3 3" xfId="15613"/>
    <cellStyle name="Normal 3 3 8 2 3 4" xfId="15614"/>
    <cellStyle name="Normal 3 3 8 2 4" xfId="15615"/>
    <cellStyle name="Normal 3 3 8 2 5" xfId="15616"/>
    <cellStyle name="Normal 3 3 8 2 6" xfId="15617"/>
    <cellStyle name="Normal 3 3 8 3" xfId="15618"/>
    <cellStyle name="Normal 3 3 8 3 2" xfId="15619"/>
    <cellStyle name="Normal 3 3 8 3 2 2" xfId="15620"/>
    <cellStyle name="Normal 3 3 8 3 2 2 2" xfId="15621"/>
    <cellStyle name="Normal 3 3 8 3 2 2 3" xfId="15622"/>
    <cellStyle name="Normal 3 3 8 3 2 2 4" xfId="15623"/>
    <cellStyle name="Normal 3 3 8 3 2 3" xfId="15624"/>
    <cellStyle name="Normal 3 3 8 3 2 4" xfId="15625"/>
    <cellStyle name="Normal 3 3 8 3 2 5" xfId="15626"/>
    <cellStyle name="Normal 3 3 8 3 3" xfId="15627"/>
    <cellStyle name="Normal 3 3 8 3 3 2" xfId="15628"/>
    <cellStyle name="Normal 3 3 8 3 3 3" xfId="15629"/>
    <cellStyle name="Normal 3 3 8 3 3 4" xfId="15630"/>
    <cellStyle name="Normal 3 3 8 3 4" xfId="15631"/>
    <cellStyle name="Normal 3 3 8 3 5" xfId="15632"/>
    <cellStyle name="Normal 3 3 8 3 6" xfId="15633"/>
    <cellStyle name="Normal 3 3 8 4" xfId="15634"/>
    <cellStyle name="Normal 3 3 8 5" xfId="15635"/>
    <cellStyle name="Normal 3 3 8 5 2" xfId="15636"/>
    <cellStyle name="Normal 3 3 8 5 2 2" xfId="15637"/>
    <cellStyle name="Normal 3 3 8 5 2 3" xfId="15638"/>
    <cellStyle name="Normal 3 3 8 5 2 4" xfId="15639"/>
    <cellStyle name="Normal 3 3 8 5 3" xfId="15640"/>
    <cellStyle name="Normal 3 3 8 5 4" xfId="15641"/>
    <cellStyle name="Normal 3 3 8 5 5" xfId="15642"/>
    <cellStyle name="Normal 3 3 8 6" xfId="15643"/>
    <cellStyle name="Normal 3 3 8 6 2" xfId="15644"/>
    <cellStyle name="Normal 3 3 8 6 3" xfId="15645"/>
    <cellStyle name="Normal 3 3 8 6 4" xfId="15646"/>
    <cellStyle name="Normal 3 3 8 7" xfId="15647"/>
    <cellStyle name="Normal 3 3 8 8" xfId="15648"/>
    <cellStyle name="Normal 3 3 8 9" xfId="15649"/>
    <cellStyle name="Normal 3 3 9" xfId="15650"/>
    <cellStyle name="Normal 3 3 9 2" xfId="15651"/>
    <cellStyle name="Normal 3 3 9 3" xfId="15652"/>
    <cellStyle name="Normal 3 3 9 3 2" xfId="15653"/>
    <cellStyle name="Normal 3 3 9 3 2 2" xfId="15654"/>
    <cellStyle name="Normal 3 3 9 3 2 3" xfId="15655"/>
    <cellStyle name="Normal 3 3 9 3 2 4" xfId="15656"/>
    <cellStyle name="Normal 3 3 9 3 3" xfId="15657"/>
    <cellStyle name="Normal 3 3 9 3 4" xfId="15658"/>
    <cellStyle name="Normal 3 3 9 3 5" xfId="15659"/>
    <cellStyle name="Normal 3 3 9 4" xfId="15660"/>
    <cellStyle name="Normal 3 3 9 5" xfId="15661"/>
    <cellStyle name="Normal 3 3 9 5 2" xfId="15662"/>
    <cellStyle name="Normal 3 3 9 5 3" xfId="15663"/>
    <cellStyle name="Normal 3 3 9 5 4" xfId="15664"/>
    <cellStyle name="Normal 3 3 9 6" xfId="15665"/>
    <cellStyle name="Normal 3 3 9 7" xfId="15666"/>
    <cellStyle name="Normal 3 3 9 8" xfId="15667"/>
    <cellStyle name="Normal 3 30" xfId="15668"/>
    <cellStyle name="Normal 3 30 2" xfId="15669"/>
    <cellStyle name="Normal 3 30 2 2" xfId="15670"/>
    <cellStyle name="Normal 3 30 2 2 2" xfId="15671"/>
    <cellStyle name="Normal 3 30 2 2 3" xfId="15672"/>
    <cellStyle name="Normal 3 30 2 2 4" xfId="15673"/>
    <cellStyle name="Normal 3 30 2 3" xfId="15674"/>
    <cellStyle name="Normal 3 30 2 4" xfId="15675"/>
    <cellStyle name="Normal 3 30 2 5" xfId="15676"/>
    <cellStyle name="Normal 3 30 3" xfId="15677"/>
    <cellStyle name="Normal 3 30 3 2" xfId="15678"/>
    <cellStyle name="Normal 3 30 3 3" xfId="15679"/>
    <cellStyle name="Normal 3 30 3 4" xfId="15680"/>
    <cellStyle name="Normal 3 30 4" xfId="15681"/>
    <cellStyle name="Normal 3 30 5" xfId="15682"/>
    <cellStyle name="Normal 3 30 6" xfId="15683"/>
    <cellStyle name="Normal 3 31" xfId="15684"/>
    <cellStyle name="Normal 3 31 2" xfId="15685"/>
    <cellStyle name="Normal 3 31 2 2" xfId="15686"/>
    <cellStyle name="Normal 3 31 2 2 2" xfId="15687"/>
    <cellStyle name="Normal 3 31 2 2 3" xfId="15688"/>
    <cellStyle name="Normal 3 31 2 2 4" xfId="15689"/>
    <cellStyle name="Normal 3 31 2 3" xfId="15690"/>
    <cellStyle name="Normal 3 31 2 4" xfId="15691"/>
    <cellStyle name="Normal 3 31 2 5" xfId="15692"/>
    <cellStyle name="Normal 3 31 3" xfId="15693"/>
    <cellStyle name="Normal 3 31 3 2" xfId="15694"/>
    <cellStyle name="Normal 3 31 3 3" xfId="15695"/>
    <cellStyle name="Normal 3 31 3 4" xfId="15696"/>
    <cellStyle name="Normal 3 31 4" xfId="15697"/>
    <cellStyle name="Normal 3 31 5" xfId="15698"/>
    <cellStyle name="Normal 3 31 6" xfId="15699"/>
    <cellStyle name="Normal 3 32" xfId="15700"/>
    <cellStyle name="Normal 3 32 2" xfId="15701"/>
    <cellStyle name="Normal 3 33" xfId="15702"/>
    <cellStyle name="Normal 3 33 2" xfId="15703"/>
    <cellStyle name="Normal 3 34" xfId="15704"/>
    <cellStyle name="Normal 3 34 2" xfId="15705"/>
    <cellStyle name="Normal 3 34 2 2" xfId="15706"/>
    <cellStyle name="Normal 3 34 2 3" xfId="15707"/>
    <cellStyle name="Normal 3 34 2 4" xfId="15708"/>
    <cellStyle name="Normal 3 34 3" xfId="15709"/>
    <cellStyle name="Normal 3 34 4" xfId="15710"/>
    <cellStyle name="Normal 3 34 5" xfId="15711"/>
    <cellStyle name="Normal 3 35" xfId="15712"/>
    <cellStyle name="Normal 3 35 2" xfId="15713"/>
    <cellStyle name="Normal 3 36" xfId="15714"/>
    <cellStyle name="Normal 3 36 2" xfId="15715"/>
    <cellStyle name="Normal 3 37" xfId="15716"/>
    <cellStyle name="Normal 3 37 2" xfId="15717"/>
    <cellStyle name="Normal 3 38" xfId="15718"/>
    <cellStyle name="Normal 3 38 2" xfId="15719"/>
    <cellStyle name="Normal 3 39" xfId="15720"/>
    <cellStyle name="Normal 3 39 2" xfId="15721"/>
    <cellStyle name="Normal 3 4" xfId="15722"/>
    <cellStyle name="Normal 3 4 10" xfId="15723"/>
    <cellStyle name="Normal 3 4 10 2" xfId="15724"/>
    <cellStyle name="Normal 3 4 11" xfId="15725"/>
    <cellStyle name="Normal 3 4 12" xfId="15726"/>
    <cellStyle name="Normal 3 4 12 2" xfId="15727"/>
    <cellStyle name="Normal 3 4 13" xfId="15728"/>
    <cellStyle name="Normal 3 4 13 2" xfId="15729"/>
    <cellStyle name="Normal 3 4 13 2 2" xfId="15730"/>
    <cellStyle name="Normal 3 4 13 2 3" xfId="15731"/>
    <cellStyle name="Normal 3 4 13 2 4" xfId="15732"/>
    <cellStyle name="Normal 3 4 14" xfId="15733"/>
    <cellStyle name="Normal 3 4 14 2" xfId="15734"/>
    <cellStyle name="Normal 3 4 14 2 2" xfId="15735"/>
    <cellStyle name="Normal 3 4 14 2 3" xfId="15736"/>
    <cellStyle name="Normal 3 4 14 2 4" xfId="15737"/>
    <cellStyle name="Normal 3 4 14 3" xfId="15738"/>
    <cellStyle name="Normal 3 4 14 4" xfId="15739"/>
    <cellStyle name="Normal 3 4 14 5" xfId="15740"/>
    <cellStyle name="Normal 3 4 15" xfId="15741"/>
    <cellStyle name="Normal 3 4 16" xfId="15742"/>
    <cellStyle name="Normal 3 4 17" xfId="15743"/>
    <cellStyle name="Normal 3 4 2" xfId="15744"/>
    <cellStyle name="Normal 3 4 2 10" xfId="15745"/>
    <cellStyle name="Normal 3 4 2 11" xfId="15746"/>
    <cellStyle name="Normal 3 4 2 2" xfId="15747"/>
    <cellStyle name="Normal 3 4 2 2 2" xfId="15748"/>
    <cellStyle name="Normal 3 4 2 2 2 2" xfId="15749"/>
    <cellStyle name="Normal 3 4 2 2 2 2 2" xfId="15750"/>
    <cellStyle name="Normal 3 4 2 2 2 2 2 2" xfId="15751"/>
    <cellStyle name="Normal 3 4 2 2 2 2 2 2 2" xfId="15752"/>
    <cellStyle name="Normal 3 4 2 2 2 2 2 2 3" xfId="15753"/>
    <cellStyle name="Normal 3 4 2 2 2 2 2 2 4" xfId="15754"/>
    <cellStyle name="Normal 3 4 2 2 2 2 2 3" xfId="15755"/>
    <cellStyle name="Normal 3 4 2 2 2 2 2 4" xfId="15756"/>
    <cellStyle name="Normal 3 4 2 2 2 2 2 5" xfId="15757"/>
    <cellStyle name="Normal 3 4 2 2 2 2 3" xfId="15758"/>
    <cellStyle name="Normal 3 4 2 2 2 2 3 2" xfId="15759"/>
    <cellStyle name="Normal 3 4 2 2 2 2 3 3" xfId="15760"/>
    <cellStyle name="Normal 3 4 2 2 2 2 3 4" xfId="15761"/>
    <cellStyle name="Normal 3 4 2 2 2 2 4" xfId="15762"/>
    <cellStyle name="Normal 3 4 2 2 2 2 5" xfId="15763"/>
    <cellStyle name="Normal 3 4 2 2 2 2 6" xfId="15764"/>
    <cellStyle name="Normal 3 4 2 2 2 3" xfId="15765"/>
    <cellStyle name="Normal 3 4 2 2 2 3 2" xfId="15766"/>
    <cellStyle name="Normal 3 4 2 2 2 3 2 2" xfId="15767"/>
    <cellStyle name="Normal 3 4 2 2 2 3 2 2 2" xfId="15768"/>
    <cellStyle name="Normal 3 4 2 2 2 3 2 2 3" xfId="15769"/>
    <cellStyle name="Normal 3 4 2 2 2 3 2 2 4" xfId="15770"/>
    <cellStyle name="Normal 3 4 2 2 2 3 2 3" xfId="15771"/>
    <cellStyle name="Normal 3 4 2 2 2 3 2 4" xfId="15772"/>
    <cellStyle name="Normal 3 4 2 2 2 3 2 5" xfId="15773"/>
    <cellStyle name="Normal 3 4 2 2 2 3 3" xfId="15774"/>
    <cellStyle name="Normal 3 4 2 2 2 3 3 2" xfId="15775"/>
    <cellStyle name="Normal 3 4 2 2 2 3 3 3" xfId="15776"/>
    <cellStyle name="Normal 3 4 2 2 2 3 3 4" xfId="15777"/>
    <cellStyle name="Normal 3 4 2 2 2 3 4" xfId="15778"/>
    <cellStyle name="Normal 3 4 2 2 2 3 5" xfId="15779"/>
    <cellStyle name="Normal 3 4 2 2 2 3 6" xfId="15780"/>
    <cellStyle name="Normal 3 4 2 2 2 4" xfId="15781"/>
    <cellStyle name="Normal 3 4 2 2 2 4 2" xfId="15782"/>
    <cellStyle name="Normal 3 4 2 2 2 4 2 2" xfId="15783"/>
    <cellStyle name="Normal 3 4 2 2 2 4 2 3" xfId="15784"/>
    <cellStyle name="Normal 3 4 2 2 2 4 2 4" xfId="15785"/>
    <cellStyle name="Normal 3 4 2 2 2 4 3" xfId="15786"/>
    <cellStyle name="Normal 3 4 2 2 2 4 4" xfId="15787"/>
    <cellStyle name="Normal 3 4 2 2 2 4 5" xfId="15788"/>
    <cellStyle name="Normal 3 4 2 2 2 5" xfId="15789"/>
    <cellStyle name="Normal 3 4 2 2 2 5 2" xfId="15790"/>
    <cellStyle name="Normal 3 4 2 2 2 5 3" xfId="15791"/>
    <cellStyle name="Normal 3 4 2 2 2 5 4" xfId="15792"/>
    <cellStyle name="Normal 3 4 2 2 2 6" xfId="15793"/>
    <cellStyle name="Normal 3 4 2 2 2 7" xfId="15794"/>
    <cellStyle name="Normal 3 4 2 2 2 8" xfId="15795"/>
    <cellStyle name="Normal 3 4 2 2 3" xfId="15796"/>
    <cellStyle name="Normal 3 4 2 2 3 2" xfId="15797"/>
    <cellStyle name="Normal 3 4 2 2 3 2 2" xfId="15798"/>
    <cellStyle name="Normal 3 4 2 2 3 2 2 2" xfId="15799"/>
    <cellStyle name="Normal 3 4 2 2 3 2 2 3" xfId="15800"/>
    <cellStyle name="Normal 3 4 2 2 3 2 2 4" xfId="15801"/>
    <cellStyle name="Normal 3 4 2 2 3 2 3" xfId="15802"/>
    <cellStyle name="Normal 3 4 2 2 3 2 3 2" xfId="15803"/>
    <cellStyle name="Normal 3 4 2 2 3 2 3 3" xfId="15804"/>
    <cellStyle name="Normal 3 4 2 2 3 2 3 4" xfId="15805"/>
    <cellStyle name="Normal 3 4 2 2 3 2 4" xfId="15806"/>
    <cellStyle name="Normal 3 4 2 2 3 2 5" xfId="15807"/>
    <cellStyle name="Normal 3 4 2 2 3 2 6" xfId="15808"/>
    <cellStyle name="Normal 3 4 2 2 3 3" xfId="15809"/>
    <cellStyle name="Normal 3 4 2 2 3 3 2" xfId="15810"/>
    <cellStyle name="Normal 3 4 2 2 3 3 3" xfId="15811"/>
    <cellStyle name="Normal 3 4 2 2 3 3 4" xfId="15812"/>
    <cellStyle name="Normal 3 4 2 2 3 4" xfId="15813"/>
    <cellStyle name="Normal 3 4 2 2 3 4 2" xfId="15814"/>
    <cellStyle name="Normal 3 4 2 2 3 4 3" xfId="15815"/>
    <cellStyle name="Normal 3 4 2 2 3 4 4" xfId="15816"/>
    <cellStyle name="Normal 3 4 2 2 3 5" xfId="15817"/>
    <cellStyle name="Normal 3 4 2 2 3 6" xfId="15818"/>
    <cellStyle name="Normal 3 4 2 2 3 7" xfId="15819"/>
    <cellStyle name="Normal 3 4 2 2 4" xfId="15820"/>
    <cellStyle name="Normal 3 4 2 2 4 2" xfId="15821"/>
    <cellStyle name="Normal 3 4 2 2 4 2 2" xfId="15822"/>
    <cellStyle name="Normal 3 4 2 2 4 2 2 2" xfId="15823"/>
    <cellStyle name="Normal 3 4 2 2 4 2 2 3" xfId="15824"/>
    <cellStyle name="Normal 3 4 2 2 4 2 2 4" xfId="15825"/>
    <cellStyle name="Normal 3 4 2 2 4 2 3" xfId="15826"/>
    <cellStyle name="Normal 3 4 2 2 4 2 4" xfId="15827"/>
    <cellStyle name="Normal 3 4 2 2 4 2 5" xfId="15828"/>
    <cellStyle name="Normal 3 4 2 2 4 3" xfId="15829"/>
    <cellStyle name="Normal 3 4 2 2 4 3 2" xfId="15830"/>
    <cellStyle name="Normal 3 4 2 2 4 3 3" xfId="15831"/>
    <cellStyle name="Normal 3 4 2 2 4 3 4" xfId="15832"/>
    <cellStyle name="Normal 3 4 2 2 4 4" xfId="15833"/>
    <cellStyle name="Normal 3 4 2 2 4 5" xfId="15834"/>
    <cellStyle name="Normal 3 4 2 2 4 6" xfId="15835"/>
    <cellStyle name="Normal 3 4 2 2 5" xfId="15836"/>
    <cellStyle name="Normal 3 4 2 2 5 2" xfId="15837"/>
    <cellStyle name="Normal 3 4 2 2 5 2 2" xfId="15838"/>
    <cellStyle name="Normal 3 4 2 2 5 2 3" xfId="15839"/>
    <cellStyle name="Normal 3 4 2 2 5 2 4" xfId="15840"/>
    <cellStyle name="Normal 3 4 2 2 5 3" xfId="15841"/>
    <cellStyle name="Normal 3 4 2 2 5 4" xfId="15842"/>
    <cellStyle name="Normal 3 4 2 2 5 5" xfId="15843"/>
    <cellStyle name="Normal 3 4 2 2 6" xfId="15844"/>
    <cellStyle name="Normal 3 4 2 2 6 2" xfId="15845"/>
    <cellStyle name="Normal 3 4 2 2 6 3" xfId="15846"/>
    <cellStyle name="Normal 3 4 2 2 6 4" xfId="15847"/>
    <cellStyle name="Normal 3 4 2 2 7" xfId="15848"/>
    <cellStyle name="Normal 3 4 2 2 8" xfId="15849"/>
    <cellStyle name="Normal 3 4 2 2 9" xfId="15850"/>
    <cellStyle name="Normal 3 4 2 3" xfId="15851"/>
    <cellStyle name="Normal 3 4 2 3 2" xfId="15852"/>
    <cellStyle name="Normal 3 4 2 3 2 2" xfId="15853"/>
    <cellStyle name="Normal 3 4 2 3 2 2 2" xfId="15854"/>
    <cellStyle name="Normal 3 4 2 3 2 2 2 2" xfId="15855"/>
    <cellStyle name="Normal 3 4 2 3 2 2 2 3" xfId="15856"/>
    <cellStyle name="Normal 3 4 2 3 2 2 2 4" xfId="15857"/>
    <cellStyle name="Normal 3 4 2 3 2 2 3" xfId="15858"/>
    <cellStyle name="Normal 3 4 2 3 2 2 3 2" xfId="15859"/>
    <cellStyle name="Normal 3 4 2 3 2 2 3 3" xfId="15860"/>
    <cellStyle name="Normal 3 4 2 3 2 2 3 4" xfId="15861"/>
    <cellStyle name="Normal 3 4 2 3 2 2 4" xfId="15862"/>
    <cellStyle name="Normal 3 4 2 3 2 2 5" xfId="15863"/>
    <cellStyle name="Normal 3 4 2 3 2 2 6" xfId="15864"/>
    <cellStyle name="Normal 3 4 2 3 2 3" xfId="15865"/>
    <cellStyle name="Normal 3 4 2 3 2 3 2" xfId="15866"/>
    <cellStyle name="Normal 3 4 2 3 2 3 3" xfId="15867"/>
    <cellStyle name="Normal 3 4 2 3 2 3 4" xfId="15868"/>
    <cellStyle name="Normal 3 4 2 3 2 4" xfId="15869"/>
    <cellStyle name="Normal 3 4 2 3 2 4 2" xfId="15870"/>
    <cellStyle name="Normal 3 4 2 3 2 4 3" xfId="15871"/>
    <cellStyle name="Normal 3 4 2 3 2 4 4" xfId="15872"/>
    <cellStyle name="Normal 3 4 2 3 2 5" xfId="15873"/>
    <cellStyle name="Normal 3 4 2 3 2 6" xfId="15874"/>
    <cellStyle name="Normal 3 4 2 3 2 7" xfId="15875"/>
    <cellStyle name="Normal 3 4 2 3 3" xfId="15876"/>
    <cellStyle name="Normal 3 4 2 3 3 2" xfId="15877"/>
    <cellStyle name="Normal 3 4 2 3 3 2 2" xfId="15878"/>
    <cellStyle name="Normal 3 4 2 3 3 2 2 2" xfId="15879"/>
    <cellStyle name="Normal 3 4 2 3 3 2 2 3" xfId="15880"/>
    <cellStyle name="Normal 3 4 2 3 3 2 2 4" xfId="15881"/>
    <cellStyle name="Normal 3 4 2 3 3 2 3" xfId="15882"/>
    <cellStyle name="Normal 3 4 2 3 3 2 3 2" xfId="15883"/>
    <cellStyle name="Normal 3 4 2 3 3 2 3 3" xfId="15884"/>
    <cellStyle name="Normal 3 4 2 3 3 2 3 4" xfId="15885"/>
    <cellStyle name="Normal 3 4 2 3 3 2 4" xfId="15886"/>
    <cellStyle name="Normal 3 4 2 3 3 2 5" xfId="15887"/>
    <cellStyle name="Normal 3 4 2 3 3 2 6" xfId="15888"/>
    <cellStyle name="Normal 3 4 2 3 3 3" xfId="15889"/>
    <cellStyle name="Normal 3 4 2 3 3 3 2" xfId="15890"/>
    <cellStyle name="Normal 3 4 2 3 3 3 3" xfId="15891"/>
    <cellStyle name="Normal 3 4 2 3 3 3 4" xfId="15892"/>
    <cellStyle name="Normal 3 4 2 3 3 4" xfId="15893"/>
    <cellStyle name="Normal 3 4 2 3 3 4 2" xfId="15894"/>
    <cellStyle name="Normal 3 4 2 3 3 4 3" xfId="15895"/>
    <cellStyle name="Normal 3 4 2 3 3 4 4" xfId="15896"/>
    <cellStyle name="Normal 3 4 2 3 3 5" xfId="15897"/>
    <cellStyle name="Normal 3 4 2 3 3 6" xfId="15898"/>
    <cellStyle name="Normal 3 4 2 3 3 7" xfId="15899"/>
    <cellStyle name="Normal 3 4 2 3 4" xfId="15900"/>
    <cellStyle name="Normal 3 4 2 3 4 2" xfId="15901"/>
    <cellStyle name="Normal 3 4 2 3 4 2 2" xfId="15902"/>
    <cellStyle name="Normal 3 4 2 3 4 2 3" xfId="15903"/>
    <cellStyle name="Normal 3 4 2 3 4 2 4" xfId="15904"/>
    <cellStyle name="Normal 3 4 2 3 4 3" xfId="15905"/>
    <cellStyle name="Normal 3 4 2 3 4 3 2" xfId="15906"/>
    <cellStyle name="Normal 3 4 2 3 4 3 3" xfId="15907"/>
    <cellStyle name="Normal 3 4 2 3 4 3 4" xfId="15908"/>
    <cellStyle name="Normal 3 4 2 3 4 4" xfId="15909"/>
    <cellStyle name="Normal 3 4 2 3 4 5" xfId="15910"/>
    <cellStyle name="Normal 3 4 2 3 4 6" xfId="15911"/>
    <cellStyle name="Normal 3 4 2 3 5" xfId="15912"/>
    <cellStyle name="Normal 3 4 2 3 5 2" xfId="15913"/>
    <cellStyle name="Normal 3 4 2 3 5 3" xfId="15914"/>
    <cellStyle name="Normal 3 4 2 3 5 4" xfId="15915"/>
    <cellStyle name="Normal 3 4 2 3 6" xfId="15916"/>
    <cellStyle name="Normal 3 4 2 3 6 2" xfId="15917"/>
    <cellStyle name="Normal 3 4 2 3 6 3" xfId="15918"/>
    <cellStyle name="Normal 3 4 2 3 6 4" xfId="15919"/>
    <cellStyle name="Normal 3 4 2 3 7" xfId="15920"/>
    <cellStyle name="Normal 3 4 2 3 8" xfId="15921"/>
    <cellStyle name="Normal 3 4 2 3 9" xfId="15922"/>
    <cellStyle name="Normal 3 4 2 4" xfId="15923"/>
    <cellStyle name="Normal 3 4 2 4 2" xfId="15924"/>
    <cellStyle name="Normal 3 4 2 4 2 2" xfId="15925"/>
    <cellStyle name="Normal 3 4 2 4 2 2 2" xfId="15926"/>
    <cellStyle name="Normal 3 4 2 4 2 2 3" xfId="15927"/>
    <cellStyle name="Normal 3 4 2 4 2 2 4" xfId="15928"/>
    <cellStyle name="Normal 3 4 2 4 2 3" xfId="15929"/>
    <cellStyle name="Normal 3 4 2 4 2 3 2" xfId="15930"/>
    <cellStyle name="Normal 3 4 2 4 2 3 3" xfId="15931"/>
    <cellStyle name="Normal 3 4 2 4 2 3 4" xfId="15932"/>
    <cellStyle name="Normal 3 4 2 4 2 4" xfId="15933"/>
    <cellStyle name="Normal 3 4 2 4 2 5" xfId="15934"/>
    <cellStyle name="Normal 3 4 2 4 2 6" xfId="15935"/>
    <cellStyle name="Normal 3 4 2 4 3" xfId="15936"/>
    <cellStyle name="Normal 3 4 2 4 3 2" xfId="15937"/>
    <cellStyle name="Normal 3 4 2 4 3 3" xfId="15938"/>
    <cellStyle name="Normal 3 4 2 4 3 4" xfId="15939"/>
    <cellStyle name="Normal 3 4 2 4 4" xfId="15940"/>
    <cellStyle name="Normal 3 4 2 4 4 2" xfId="15941"/>
    <cellStyle name="Normal 3 4 2 4 4 3" xfId="15942"/>
    <cellStyle name="Normal 3 4 2 4 4 4" xfId="15943"/>
    <cellStyle name="Normal 3 4 2 4 5" xfId="15944"/>
    <cellStyle name="Normal 3 4 2 4 6" xfId="15945"/>
    <cellStyle name="Normal 3 4 2 4 7" xfId="15946"/>
    <cellStyle name="Normal 3 4 2 5" xfId="15947"/>
    <cellStyle name="Normal 3 4 2 5 2" xfId="15948"/>
    <cellStyle name="Normal 3 4 2 5 2 2" xfId="15949"/>
    <cellStyle name="Normal 3 4 2 5 2 2 2" xfId="15950"/>
    <cellStyle name="Normal 3 4 2 5 2 2 3" xfId="15951"/>
    <cellStyle name="Normal 3 4 2 5 2 2 4" xfId="15952"/>
    <cellStyle name="Normal 3 4 2 5 2 3" xfId="15953"/>
    <cellStyle name="Normal 3 4 2 5 2 3 2" xfId="15954"/>
    <cellStyle name="Normal 3 4 2 5 2 3 3" xfId="15955"/>
    <cellStyle name="Normal 3 4 2 5 2 3 4" xfId="15956"/>
    <cellStyle name="Normal 3 4 2 5 2 4" xfId="15957"/>
    <cellStyle name="Normal 3 4 2 5 2 5" xfId="15958"/>
    <cellStyle name="Normal 3 4 2 5 2 6" xfId="15959"/>
    <cellStyle name="Normal 3 4 2 5 3" xfId="15960"/>
    <cellStyle name="Normal 3 4 2 5 3 2" xfId="15961"/>
    <cellStyle name="Normal 3 4 2 5 3 3" xfId="15962"/>
    <cellStyle name="Normal 3 4 2 5 3 4" xfId="15963"/>
    <cellStyle name="Normal 3 4 2 5 4" xfId="15964"/>
    <cellStyle name="Normal 3 4 2 5 4 2" xfId="15965"/>
    <cellStyle name="Normal 3 4 2 5 4 3" xfId="15966"/>
    <cellStyle name="Normal 3 4 2 5 4 4" xfId="15967"/>
    <cellStyle name="Normal 3 4 2 5 5" xfId="15968"/>
    <cellStyle name="Normal 3 4 2 5 6" xfId="15969"/>
    <cellStyle name="Normal 3 4 2 5 7" xfId="15970"/>
    <cellStyle name="Normal 3 4 2 6" xfId="15971"/>
    <cellStyle name="Normal 3 4 2 6 2" xfId="15972"/>
    <cellStyle name="Normal 3 4 2 6 2 2" xfId="15973"/>
    <cellStyle name="Normal 3 4 2 6 2 3" xfId="15974"/>
    <cellStyle name="Normal 3 4 2 6 2 4" xfId="15975"/>
    <cellStyle name="Normal 3 4 2 6 3" xfId="15976"/>
    <cellStyle name="Normal 3 4 2 6 3 2" xfId="15977"/>
    <cellStyle name="Normal 3 4 2 6 3 3" xfId="15978"/>
    <cellStyle name="Normal 3 4 2 6 3 4" xfId="15979"/>
    <cellStyle name="Normal 3 4 2 7" xfId="15980"/>
    <cellStyle name="Normal 3 4 2 7 2" xfId="15981"/>
    <cellStyle name="Normal 3 4 2 7 2 2" xfId="15982"/>
    <cellStyle name="Normal 3 4 2 7 2 3" xfId="15983"/>
    <cellStyle name="Normal 3 4 2 7 2 4" xfId="15984"/>
    <cellStyle name="Normal 3 4 2 7 3" xfId="15985"/>
    <cellStyle name="Normal 3 4 2 7 4" xfId="15986"/>
    <cellStyle name="Normal 3 4 2 7 5" xfId="15987"/>
    <cellStyle name="Normal 3 4 2 8" xfId="15988"/>
    <cellStyle name="Normal 3 4 2 8 2" xfId="15989"/>
    <cellStyle name="Normal 3 4 2 8 3" xfId="15990"/>
    <cellStyle name="Normal 3 4 2 8 4" xfId="15991"/>
    <cellStyle name="Normal 3 4 2 9" xfId="15992"/>
    <cellStyle name="Normal 3 4 3" xfId="15993"/>
    <cellStyle name="Normal 3 4 3 10" xfId="15994"/>
    <cellStyle name="Normal 3 4 3 11" xfId="15995"/>
    <cellStyle name="Normal 3 4 3 2" xfId="15996"/>
    <cellStyle name="Normal 3 4 3 2 2" xfId="15997"/>
    <cellStyle name="Normal 3 4 3 2 2 2" xfId="15998"/>
    <cellStyle name="Normal 3 4 3 2 2 2 2" xfId="15999"/>
    <cellStyle name="Normal 3 4 3 2 2 2 2 2" xfId="16000"/>
    <cellStyle name="Normal 3 4 3 2 2 2 2 3" xfId="16001"/>
    <cellStyle name="Normal 3 4 3 2 2 2 2 4" xfId="16002"/>
    <cellStyle name="Normal 3 4 3 2 2 2 3" xfId="16003"/>
    <cellStyle name="Normal 3 4 3 2 2 2 3 2" xfId="16004"/>
    <cellStyle name="Normal 3 4 3 2 2 2 3 3" xfId="16005"/>
    <cellStyle name="Normal 3 4 3 2 2 2 3 4" xfId="16006"/>
    <cellStyle name="Normal 3 4 3 2 2 2 4" xfId="16007"/>
    <cellStyle name="Normal 3 4 3 2 2 2 5" xfId="16008"/>
    <cellStyle name="Normal 3 4 3 2 2 2 6" xfId="16009"/>
    <cellStyle name="Normal 3 4 3 2 2 3" xfId="16010"/>
    <cellStyle name="Normal 3 4 3 2 2 3 2" xfId="16011"/>
    <cellStyle name="Normal 3 4 3 2 2 3 3" xfId="16012"/>
    <cellStyle name="Normal 3 4 3 2 2 3 4" xfId="16013"/>
    <cellStyle name="Normal 3 4 3 2 2 4" xfId="16014"/>
    <cellStyle name="Normal 3 4 3 2 2 4 2" xfId="16015"/>
    <cellStyle name="Normal 3 4 3 2 2 4 3" xfId="16016"/>
    <cellStyle name="Normal 3 4 3 2 2 4 4" xfId="16017"/>
    <cellStyle name="Normal 3 4 3 2 2 5" xfId="16018"/>
    <cellStyle name="Normal 3 4 3 2 2 6" xfId="16019"/>
    <cellStyle name="Normal 3 4 3 2 2 7" xfId="16020"/>
    <cellStyle name="Normal 3 4 3 2 3" xfId="16021"/>
    <cellStyle name="Normal 3 4 3 2 3 2" xfId="16022"/>
    <cellStyle name="Normal 3 4 3 2 3 2 2" xfId="16023"/>
    <cellStyle name="Normal 3 4 3 2 3 2 2 2" xfId="16024"/>
    <cellStyle name="Normal 3 4 3 2 3 2 2 3" xfId="16025"/>
    <cellStyle name="Normal 3 4 3 2 3 2 2 4" xfId="16026"/>
    <cellStyle name="Normal 3 4 3 2 3 2 3" xfId="16027"/>
    <cellStyle name="Normal 3 4 3 2 3 2 3 2" xfId="16028"/>
    <cellStyle name="Normal 3 4 3 2 3 2 3 3" xfId="16029"/>
    <cellStyle name="Normal 3 4 3 2 3 2 3 4" xfId="16030"/>
    <cellStyle name="Normal 3 4 3 2 3 2 4" xfId="16031"/>
    <cellStyle name="Normal 3 4 3 2 3 2 5" xfId="16032"/>
    <cellStyle name="Normal 3 4 3 2 3 2 6" xfId="16033"/>
    <cellStyle name="Normal 3 4 3 2 3 3" xfId="16034"/>
    <cellStyle name="Normal 3 4 3 2 3 3 2" xfId="16035"/>
    <cellStyle name="Normal 3 4 3 2 3 3 3" xfId="16036"/>
    <cellStyle name="Normal 3 4 3 2 3 3 4" xfId="16037"/>
    <cellStyle name="Normal 3 4 3 2 3 4" xfId="16038"/>
    <cellStyle name="Normal 3 4 3 2 3 4 2" xfId="16039"/>
    <cellStyle name="Normal 3 4 3 2 3 4 3" xfId="16040"/>
    <cellStyle name="Normal 3 4 3 2 3 4 4" xfId="16041"/>
    <cellStyle name="Normal 3 4 3 2 3 5" xfId="16042"/>
    <cellStyle name="Normal 3 4 3 2 3 6" xfId="16043"/>
    <cellStyle name="Normal 3 4 3 2 3 7" xfId="16044"/>
    <cellStyle name="Normal 3 4 3 2 4" xfId="16045"/>
    <cellStyle name="Normal 3 4 3 2 4 2" xfId="16046"/>
    <cellStyle name="Normal 3 4 3 2 4 2 2" xfId="16047"/>
    <cellStyle name="Normal 3 4 3 2 4 2 3" xfId="16048"/>
    <cellStyle name="Normal 3 4 3 2 4 2 4" xfId="16049"/>
    <cellStyle name="Normal 3 4 3 2 4 3" xfId="16050"/>
    <cellStyle name="Normal 3 4 3 2 4 3 2" xfId="16051"/>
    <cellStyle name="Normal 3 4 3 2 4 3 3" xfId="16052"/>
    <cellStyle name="Normal 3 4 3 2 4 3 4" xfId="16053"/>
    <cellStyle name="Normal 3 4 3 2 4 4" xfId="16054"/>
    <cellStyle name="Normal 3 4 3 2 4 5" xfId="16055"/>
    <cellStyle name="Normal 3 4 3 2 4 6" xfId="16056"/>
    <cellStyle name="Normal 3 4 3 2 5" xfId="16057"/>
    <cellStyle name="Normal 3 4 3 2 5 2" xfId="16058"/>
    <cellStyle name="Normal 3 4 3 2 5 3" xfId="16059"/>
    <cellStyle name="Normal 3 4 3 2 5 4" xfId="16060"/>
    <cellStyle name="Normal 3 4 3 2 6" xfId="16061"/>
    <cellStyle name="Normal 3 4 3 2 6 2" xfId="16062"/>
    <cellStyle name="Normal 3 4 3 2 6 3" xfId="16063"/>
    <cellStyle name="Normal 3 4 3 2 6 4" xfId="16064"/>
    <cellStyle name="Normal 3 4 3 2 7" xfId="16065"/>
    <cellStyle name="Normal 3 4 3 2 8" xfId="16066"/>
    <cellStyle name="Normal 3 4 3 2 9" xfId="16067"/>
    <cellStyle name="Normal 3 4 3 3" xfId="16068"/>
    <cellStyle name="Normal 3 4 3 3 2" xfId="16069"/>
    <cellStyle name="Normal 3 4 3 3 2 2" xfId="16070"/>
    <cellStyle name="Normal 3 4 3 3 2 2 2" xfId="16071"/>
    <cellStyle name="Normal 3 4 3 3 2 2 2 2" xfId="16072"/>
    <cellStyle name="Normal 3 4 3 3 2 2 2 3" xfId="16073"/>
    <cellStyle name="Normal 3 4 3 3 2 2 2 4" xfId="16074"/>
    <cellStyle name="Normal 3 4 3 3 2 2 3" xfId="16075"/>
    <cellStyle name="Normal 3 4 3 3 2 2 4" xfId="16076"/>
    <cellStyle name="Normal 3 4 3 3 2 2 5" xfId="16077"/>
    <cellStyle name="Normal 3 4 3 3 2 3" xfId="16078"/>
    <cellStyle name="Normal 3 4 3 3 2 3 2" xfId="16079"/>
    <cellStyle name="Normal 3 4 3 3 2 3 3" xfId="16080"/>
    <cellStyle name="Normal 3 4 3 3 2 3 4" xfId="16081"/>
    <cellStyle name="Normal 3 4 3 3 2 4" xfId="16082"/>
    <cellStyle name="Normal 3 4 3 3 2 4 2" xfId="16083"/>
    <cellStyle name="Normal 3 4 3 3 2 4 3" xfId="16084"/>
    <cellStyle name="Normal 3 4 3 3 2 4 4" xfId="16085"/>
    <cellStyle name="Normal 3 4 3 3 2 5" xfId="16086"/>
    <cellStyle name="Normal 3 4 3 3 2 6" xfId="16087"/>
    <cellStyle name="Normal 3 4 3 3 2 7" xfId="16088"/>
    <cellStyle name="Normal 3 4 3 3 3" xfId="16089"/>
    <cellStyle name="Normal 3 4 3 3 3 2" xfId="16090"/>
    <cellStyle name="Normal 3 4 3 3 3 2 2" xfId="16091"/>
    <cellStyle name="Normal 3 4 3 3 3 2 2 2" xfId="16092"/>
    <cellStyle name="Normal 3 4 3 3 3 2 2 3" xfId="16093"/>
    <cellStyle name="Normal 3 4 3 3 3 2 2 4" xfId="16094"/>
    <cellStyle name="Normal 3 4 3 3 3 2 3" xfId="16095"/>
    <cellStyle name="Normal 3 4 3 3 3 2 4" xfId="16096"/>
    <cellStyle name="Normal 3 4 3 3 3 2 5" xfId="16097"/>
    <cellStyle name="Normal 3 4 3 3 3 3" xfId="16098"/>
    <cellStyle name="Normal 3 4 3 3 3 3 2" xfId="16099"/>
    <cellStyle name="Normal 3 4 3 3 3 3 3" xfId="16100"/>
    <cellStyle name="Normal 3 4 3 3 3 3 4" xfId="16101"/>
    <cellStyle name="Normal 3 4 3 3 3 4" xfId="16102"/>
    <cellStyle name="Normal 3 4 3 3 3 5" xfId="16103"/>
    <cellStyle name="Normal 3 4 3 3 3 6" xfId="16104"/>
    <cellStyle name="Normal 3 4 3 3 4" xfId="16105"/>
    <cellStyle name="Normal 3 4 3 3 4 2" xfId="16106"/>
    <cellStyle name="Normal 3 4 3 3 4 2 2" xfId="16107"/>
    <cellStyle name="Normal 3 4 3 3 4 2 3" xfId="16108"/>
    <cellStyle name="Normal 3 4 3 3 4 2 4" xfId="16109"/>
    <cellStyle name="Normal 3 4 3 3 4 3" xfId="16110"/>
    <cellStyle name="Normal 3 4 3 3 4 4" xfId="16111"/>
    <cellStyle name="Normal 3 4 3 3 4 5" xfId="16112"/>
    <cellStyle name="Normal 3 4 3 3 5" xfId="16113"/>
    <cellStyle name="Normal 3 4 3 3 5 2" xfId="16114"/>
    <cellStyle name="Normal 3 4 3 3 5 3" xfId="16115"/>
    <cellStyle name="Normal 3 4 3 3 5 4" xfId="16116"/>
    <cellStyle name="Normal 3 4 3 3 6" xfId="16117"/>
    <cellStyle name="Normal 3 4 3 3 6 2" xfId="16118"/>
    <cellStyle name="Normal 3 4 3 3 6 3" xfId="16119"/>
    <cellStyle name="Normal 3 4 3 3 6 4" xfId="16120"/>
    <cellStyle name="Normal 3 4 3 3 7" xfId="16121"/>
    <cellStyle name="Normal 3 4 3 3 8" xfId="16122"/>
    <cellStyle name="Normal 3 4 3 3 9" xfId="16123"/>
    <cellStyle name="Normal 3 4 3 4" xfId="16124"/>
    <cellStyle name="Normal 3 4 3 4 2" xfId="16125"/>
    <cellStyle name="Normal 3 4 3 4 2 2" xfId="16126"/>
    <cellStyle name="Normal 3 4 3 4 2 2 2" xfId="16127"/>
    <cellStyle name="Normal 3 4 3 4 2 2 3" xfId="16128"/>
    <cellStyle name="Normal 3 4 3 4 2 2 4" xfId="16129"/>
    <cellStyle name="Normal 3 4 3 4 2 3" xfId="16130"/>
    <cellStyle name="Normal 3 4 3 4 2 3 2" xfId="16131"/>
    <cellStyle name="Normal 3 4 3 4 2 3 3" xfId="16132"/>
    <cellStyle name="Normal 3 4 3 4 2 3 4" xfId="16133"/>
    <cellStyle name="Normal 3 4 3 4 2 4" xfId="16134"/>
    <cellStyle name="Normal 3 4 3 4 2 5" xfId="16135"/>
    <cellStyle name="Normal 3 4 3 4 2 6" xfId="16136"/>
    <cellStyle name="Normal 3 4 3 4 3" xfId="16137"/>
    <cellStyle name="Normal 3 4 3 4 3 2" xfId="16138"/>
    <cellStyle name="Normal 3 4 3 4 3 3" xfId="16139"/>
    <cellStyle name="Normal 3 4 3 4 3 4" xfId="16140"/>
    <cellStyle name="Normal 3 4 3 4 4" xfId="16141"/>
    <cellStyle name="Normal 3 4 3 4 4 2" xfId="16142"/>
    <cellStyle name="Normal 3 4 3 4 4 3" xfId="16143"/>
    <cellStyle name="Normal 3 4 3 4 4 4" xfId="16144"/>
    <cellStyle name="Normal 3 4 3 4 5" xfId="16145"/>
    <cellStyle name="Normal 3 4 3 4 6" xfId="16146"/>
    <cellStyle name="Normal 3 4 3 4 7" xfId="16147"/>
    <cellStyle name="Normal 3 4 3 5" xfId="16148"/>
    <cellStyle name="Normal 3 4 3 5 2" xfId="16149"/>
    <cellStyle name="Normal 3 4 3 5 2 2" xfId="16150"/>
    <cellStyle name="Normal 3 4 3 5 2 2 2" xfId="16151"/>
    <cellStyle name="Normal 3 4 3 5 2 2 3" xfId="16152"/>
    <cellStyle name="Normal 3 4 3 5 2 2 4" xfId="16153"/>
    <cellStyle name="Normal 3 4 3 5 2 3" xfId="16154"/>
    <cellStyle name="Normal 3 4 3 5 2 4" xfId="16155"/>
    <cellStyle name="Normal 3 4 3 5 2 5" xfId="16156"/>
    <cellStyle name="Normal 3 4 3 5 3" xfId="16157"/>
    <cellStyle name="Normal 3 4 3 5 3 2" xfId="16158"/>
    <cellStyle name="Normal 3 4 3 5 3 3" xfId="16159"/>
    <cellStyle name="Normal 3 4 3 5 3 4" xfId="16160"/>
    <cellStyle name="Normal 3 4 3 5 4" xfId="16161"/>
    <cellStyle name="Normal 3 4 3 5 4 2" xfId="16162"/>
    <cellStyle name="Normal 3 4 3 5 4 3" xfId="16163"/>
    <cellStyle name="Normal 3 4 3 5 4 4" xfId="16164"/>
    <cellStyle name="Normal 3 4 3 6" xfId="16165"/>
    <cellStyle name="Normal 3 4 3 6 2" xfId="16166"/>
    <cellStyle name="Normal 3 4 3 6 2 2" xfId="16167"/>
    <cellStyle name="Normal 3 4 3 6 2 3" xfId="16168"/>
    <cellStyle name="Normal 3 4 3 6 2 4" xfId="16169"/>
    <cellStyle name="Normal 3 4 3 6 3" xfId="16170"/>
    <cellStyle name="Normal 3 4 3 6 3 2" xfId="16171"/>
    <cellStyle name="Normal 3 4 3 6 3 3" xfId="16172"/>
    <cellStyle name="Normal 3 4 3 6 3 4" xfId="16173"/>
    <cellStyle name="Normal 3 4 3 6 4" xfId="16174"/>
    <cellStyle name="Normal 3 4 3 6 5" xfId="16175"/>
    <cellStyle name="Normal 3 4 3 6 6" xfId="16176"/>
    <cellStyle name="Normal 3 4 3 7" xfId="16177"/>
    <cellStyle name="Normal 3 4 3 7 2" xfId="16178"/>
    <cellStyle name="Normal 3 4 3 7 3" xfId="16179"/>
    <cellStyle name="Normal 3 4 3 7 4" xfId="16180"/>
    <cellStyle name="Normal 3 4 3 8" xfId="16181"/>
    <cellStyle name="Normal 3 4 3 8 2" xfId="16182"/>
    <cellStyle name="Normal 3 4 3 8 3" xfId="16183"/>
    <cellStyle name="Normal 3 4 3 8 4" xfId="16184"/>
    <cellStyle name="Normal 3 4 3 9" xfId="16185"/>
    <cellStyle name="Normal 3 4 4" xfId="16186"/>
    <cellStyle name="Normal 3 4 4 2" xfId="16187"/>
    <cellStyle name="Normal 3 4 4 2 2" xfId="16188"/>
    <cellStyle name="Normal 3 4 4 2 2 2" xfId="16189"/>
    <cellStyle name="Normal 3 4 4 2 2 2 2" xfId="16190"/>
    <cellStyle name="Normal 3 4 4 2 2 2 3" xfId="16191"/>
    <cellStyle name="Normal 3 4 4 2 2 2 4" xfId="16192"/>
    <cellStyle name="Normal 3 4 4 2 2 3" xfId="16193"/>
    <cellStyle name="Normal 3 4 4 2 2 4" xfId="16194"/>
    <cellStyle name="Normal 3 4 4 2 2 5" xfId="16195"/>
    <cellStyle name="Normal 3 4 4 2 3" xfId="16196"/>
    <cellStyle name="Normal 3 4 4 2 3 2" xfId="16197"/>
    <cellStyle name="Normal 3 4 4 2 3 3" xfId="16198"/>
    <cellStyle name="Normal 3 4 4 2 3 4" xfId="16199"/>
    <cellStyle name="Normal 3 4 4 2 4" xfId="16200"/>
    <cellStyle name="Normal 3 4 4 2 4 2" xfId="16201"/>
    <cellStyle name="Normal 3 4 4 2 4 3" xfId="16202"/>
    <cellStyle name="Normal 3 4 4 2 4 4" xfId="16203"/>
    <cellStyle name="Normal 3 4 4 3" xfId="16204"/>
    <cellStyle name="Normal 3 4 4 3 2" xfId="16205"/>
    <cellStyle name="Normal 3 4 4 3 2 2" xfId="16206"/>
    <cellStyle name="Normal 3 4 4 3 2 2 2" xfId="16207"/>
    <cellStyle name="Normal 3 4 4 3 2 2 3" xfId="16208"/>
    <cellStyle name="Normal 3 4 4 3 2 2 4" xfId="16209"/>
    <cellStyle name="Normal 3 4 4 3 2 3" xfId="16210"/>
    <cellStyle name="Normal 3 4 4 3 2 4" xfId="16211"/>
    <cellStyle name="Normal 3 4 4 3 2 5" xfId="16212"/>
    <cellStyle name="Normal 3 4 4 3 3" xfId="16213"/>
    <cellStyle name="Normal 3 4 4 3 3 2" xfId="16214"/>
    <cellStyle name="Normal 3 4 4 3 3 3" xfId="16215"/>
    <cellStyle name="Normal 3 4 4 3 3 4" xfId="16216"/>
    <cellStyle name="Normal 3 4 4 3 4" xfId="16217"/>
    <cellStyle name="Normal 3 4 4 3 5" xfId="16218"/>
    <cellStyle name="Normal 3 4 4 3 6" xfId="16219"/>
    <cellStyle name="Normal 3 4 4 4" xfId="16220"/>
    <cellStyle name="Normal 3 4 4 4 2" xfId="16221"/>
    <cellStyle name="Normal 3 4 4 4 2 2" xfId="16222"/>
    <cellStyle name="Normal 3 4 4 4 2 3" xfId="16223"/>
    <cellStyle name="Normal 3 4 4 4 2 4" xfId="16224"/>
    <cellStyle name="Normal 3 4 4 4 3" xfId="16225"/>
    <cellStyle name="Normal 3 4 4 4 4" xfId="16226"/>
    <cellStyle name="Normal 3 4 4 4 5" xfId="16227"/>
    <cellStyle name="Normal 3 4 4 5" xfId="16228"/>
    <cellStyle name="Normal 3 4 4 5 2" xfId="16229"/>
    <cellStyle name="Normal 3 4 4 5 3" xfId="16230"/>
    <cellStyle name="Normal 3 4 4 5 4" xfId="16231"/>
    <cellStyle name="Normal 3 4 4 6" xfId="16232"/>
    <cellStyle name="Normal 3 4 4 6 2" xfId="16233"/>
    <cellStyle name="Normal 3 4 4 6 3" xfId="16234"/>
    <cellStyle name="Normal 3 4 4 6 4" xfId="16235"/>
    <cellStyle name="Normal 3 4 5" xfId="16236"/>
    <cellStyle name="Normal 3 4 5 2" xfId="16237"/>
    <cellStyle name="Normal 3 4 5 2 2" xfId="16238"/>
    <cellStyle name="Normal 3 4 5 2 2 2" xfId="16239"/>
    <cellStyle name="Normal 3 4 5 2 2 2 2" xfId="16240"/>
    <cellStyle name="Normal 3 4 5 2 2 2 2 2" xfId="16241"/>
    <cellStyle name="Normal 3 4 5 2 2 2 2 3" xfId="16242"/>
    <cellStyle name="Normal 3 4 5 2 2 2 2 4" xfId="16243"/>
    <cellStyle name="Normal 3 4 5 2 2 2 3" xfId="16244"/>
    <cellStyle name="Normal 3 4 5 2 2 2 4" xfId="16245"/>
    <cellStyle name="Normal 3 4 5 2 2 2 5" xfId="16246"/>
    <cellStyle name="Normal 3 4 5 2 2 3" xfId="16247"/>
    <cellStyle name="Normal 3 4 5 2 2 3 2" xfId="16248"/>
    <cellStyle name="Normal 3 4 5 2 2 3 3" xfId="16249"/>
    <cellStyle name="Normal 3 4 5 2 2 3 4" xfId="16250"/>
    <cellStyle name="Normal 3 4 5 2 2 4" xfId="16251"/>
    <cellStyle name="Normal 3 4 5 2 2 5" xfId="16252"/>
    <cellStyle name="Normal 3 4 5 2 2 6" xfId="16253"/>
    <cellStyle name="Normal 3 4 5 2 3" xfId="16254"/>
    <cellStyle name="Normal 3 4 5 2 3 2" xfId="16255"/>
    <cellStyle name="Normal 3 4 5 2 3 2 2" xfId="16256"/>
    <cellStyle name="Normal 3 4 5 2 3 2 2 2" xfId="16257"/>
    <cellStyle name="Normal 3 4 5 2 3 2 2 3" xfId="16258"/>
    <cellStyle name="Normal 3 4 5 2 3 2 2 4" xfId="16259"/>
    <cellStyle name="Normal 3 4 5 2 3 2 3" xfId="16260"/>
    <cellStyle name="Normal 3 4 5 2 3 2 4" xfId="16261"/>
    <cellStyle name="Normal 3 4 5 2 3 2 5" xfId="16262"/>
    <cellStyle name="Normal 3 4 5 2 3 3" xfId="16263"/>
    <cellStyle name="Normal 3 4 5 2 3 3 2" xfId="16264"/>
    <cellStyle name="Normal 3 4 5 2 3 3 3" xfId="16265"/>
    <cellStyle name="Normal 3 4 5 2 3 3 4" xfId="16266"/>
    <cellStyle name="Normal 3 4 5 2 3 4" xfId="16267"/>
    <cellStyle name="Normal 3 4 5 2 3 5" xfId="16268"/>
    <cellStyle name="Normal 3 4 5 2 3 6" xfId="16269"/>
    <cellStyle name="Normal 3 4 5 2 4" xfId="16270"/>
    <cellStyle name="Normal 3 4 5 2 4 2" xfId="16271"/>
    <cellStyle name="Normal 3 4 5 2 4 2 2" xfId="16272"/>
    <cellStyle name="Normal 3 4 5 2 4 2 3" xfId="16273"/>
    <cellStyle name="Normal 3 4 5 2 4 2 4" xfId="16274"/>
    <cellStyle name="Normal 3 4 5 2 4 3" xfId="16275"/>
    <cellStyle name="Normal 3 4 5 2 4 4" xfId="16276"/>
    <cellStyle name="Normal 3 4 5 2 4 5" xfId="16277"/>
    <cellStyle name="Normal 3 4 5 2 5" xfId="16278"/>
    <cellStyle name="Normal 3 4 5 2 5 2" xfId="16279"/>
    <cellStyle name="Normal 3 4 5 2 5 3" xfId="16280"/>
    <cellStyle name="Normal 3 4 5 2 5 4" xfId="16281"/>
    <cellStyle name="Normal 3 4 5 2 6" xfId="16282"/>
    <cellStyle name="Normal 3 4 5 2 7" xfId="16283"/>
    <cellStyle name="Normal 3 4 5 2 8" xfId="16284"/>
    <cellStyle name="Normal 3 4 5 3" xfId="16285"/>
    <cellStyle name="Normal 3 4 5 3 2" xfId="16286"/>
    <cellStyle name="Normal 3 4 5 3 2 2" xfId="16287"/>
    <cellStyle name="Normal 3 4 5 3 2 2 2" xfId="16288"/>
    <cellStyle name="Normal 3 4 5 3 2 2 3" xfId="16289"/>
    <cellStyle name="Normal 3 4 5 3 2 2 4" xfId="16290"/>
    <cellStyle name="Normal 3 4 5 3 2 3" xfId="16291"/>
    <cellStyle name="Normal 3 4 5 3 2 3 2" xfId="16292"/>
    <cellStyle name="Normal 3 4 5 3 2 3 3" xfId="16293"/>
    <cellStyle name="Normal 3 4 5 3 2 3 4" xfId="16294"/>
    <cellStyle name="Normal 3 4 5 3 2 4" xfId="16295"/>
    <cellStyle name="Normal 3 4 5 3 2 5" xfId="16296"/>
    <cellStyle name="Normal 3 4 5 3 2 6" xfId="16297"/>
    <cellStyle name="Normal 3 4 5 3 3" xfId="16298"/>
    <cellStyle name="Normal 3 4 5 3 3 2" xfId="16299"/>
    <cellStyle name="Normal 3 4 5 3 3 3" xfId="16300"/>
    <cellStyle name="Normal 3 4 5 3 3 4" xfId="16301"/>
    <cellStyle name="Normal 3 4 5 3 4" xfId="16302"/>
    <cellStyle name="Normal 3 4 5 3 4 2" xfId="16303"/>
    <cellStyle name="Normal 3 4 5 3 4 3" xfId="16304"/>
    <cellStyle name="Normal 3 4 5 3 4 4" xfId="16305"/>
    <cellStyle name="Normal 3 4 5 3 5" xfId="16306"/>
    <cellStyle name="Normal 3 4 5 3 6" xfId="16307"/>
    <cellStyle name="Normal 3 4 5 3 7" xfId="16308"/>
    <cellStyle name="Normal 3 4 5 4" xfId="16309"/>
    <cellStyle name="Normal 3 4 5 4 2" xfId="16310"/>
    <cellStyle name="Normal 3 4 5 4 2 2" xfId="16311"/>
    <cellStyle name="Normal 3 4 5 4 2 2 2" xfId="16312"/>
    <cellStyle name="Normal 3 4 5 4 2 2 3" xfId="16313"/>
    <cellStyle name="Normal 3 4 5 4 2 2 4" xfId="16314"/>
    <cellStyle name="Normal 3 4 5 4 2 3" xfId="16315"/>
    <cellStyle name="Normal 3 4 5 4 2 4" xfId="16316"/>
    <cellStyle name="Normal 3 4 5 4 2 5" xfId="16317"/>
    <cellStyle name="Normal 3 4 5 4 3" xfId="16318"/>
    <cellStyle name="Normal 3 4 5 4 3 2" xfId="16319"/>
    <cellStyle name="Normal 3 4 5 4 3 3" xfId="16320"/>
    <cellStyle name="Normal 3 4 5 4 3 4" xfId="16321"/>
    <cellStyle name="Normal 3 4 5 4 4" xfId="16322"/>
    <cellStyle name="Normal 3 4 5 4 5" xfId="16323"/>
    <cellStyle name="Normal 3 4 5 4 6" xfId="16324"/>
    <cellStyle name="Normal 3 4 5 5" xfId="16325"/>
    <cellStyle name="Normal 3 4 5 5 2" xfId="16326"/>
    <cellStyle name="Normal 3 4 5 5 2 2" xfId="16327"/>
    <cellStyle name="Normal 3 4 5 5 2 3" xfId="16328"/>
    <cellStyle name="Normal 3 4 5 5 2 4" xfId="16329"/>
    <cellStyle name="Normal 3 4 5 6" xfId="16330"/>
    <cellStyle name="Normal 3 4 5 6 2" xfId="16331"/>
    <cellStyle name="Normal 3 4 5 6 2 2" xfId="16332"/>
    <cellStyle name="Normal 3 4 5 6 2 3" xfId="16333"/>
    <cellStyle name="Normal 3 4 5 6 2 4" xfId="16334"/>
    <cellStyle name="Normal 3 4 5 6 3" xfId="16335"/>
    <cellStyle name="Normal 3 4 5 6 4" xfId="16336"/>
    <cellStyle name="Normal 3 4 5 6 5" xfId="16337"/>
    <cellStyle name="Normal 3 4 5 7" xfId="16338"/>
    <cellStyle name="Normal 3 4 5 8" xfId="16339"/>
    <cellStyle name="Normal 3 4 5 9" xfId="16340"/>
    <cellStyle name="Normal 3 4 6" xfId="16341"/>
    <cellStyle name="Normal 3 4 6 2" xfId="16342"/>
    <cellStyle name="Normal 3 4 6 2 2" xfId="16343"/>
    <cellStyle name="Normal 3 4 6 2 2 2" xfId="16344"/>
    <cellStyle name="Normal 3 4 6 2 2 2 2" xfId="16345"/>
    <cellStyle name="Normal 3 4 6 2 2 2 3" xfId="16346"/>
    <cellStyle name="Normal 3 4 6 2 2 2 4" xfId="16347"/>
    <cellStyle name="Normal 3 4 6 2 2 3" xfId="16348"/>
    <cellStyle name="Normal 3 4 6 2 2 4" xfId="16349"/>
    <cellStyle name="Normal 3 4 6 2 2 5" xfId="16350"/>
    <cellStyle name="Normal 3 4 6 2 3" xfId="16351"/>
    <cellStyle name="Normal 3 4 6 2 3 2" xfId="16352"/>
    <cellStyle name="Normal 3 4 6 2 3 3" xfId="16353"/>
    <cellStyle name="Normal 3 4 6 2 3 4" xfId="16354"/>
    <cellStyle name="Normal 3 4 6 2 4" xfId="16355"/>
    <cellStyle name="Normal 3 4 6 2 5" xfId="16356"/>
    <cellStyle name="Normal 3 4 6 2 6" xfId="16357"/>
    <cellStyle name="Normal 3 4 6 3" xfId="16358"/>
    <cellStyle name="Normal 3 4 6 3 2" xfId="16359"/>
    <cellStyle name="Normal 3 4 6 3 2 2" xfId="16360"/>
    <cellStyle name="Normal 3 4 6 3 2 2 2" xfId="16361"/>
    <cellStyle name="Normal 3 4 6 3 2 2 3" xfId="16362"/>
    <cellStyle name="Normal 3 4 6 3 2 2 4" xfId="16363"/>
    <cellStyle name="Normal 3 4 6 3 2 3" xfId="16364"/>
    <cellStyle name="Normal 3 4 6 3 2 4" xfId="16365"/>
    <cellStyle name="Normal 3 4 6 3 2 5" xfId="16366"/>
    <cellStyle name="Normal 3 4 6 3 3" xfId="16367"/>
    <cellStyle name="Normal 3 4 6 3 3 2" xfId="16368"/>
    <cellStyle name="Normal 3 4 6 3 3 3" xfId="16369"/>
    <cellStyle name="Normal 3 4 6 3 3 4" xfId="16370"/>
    <cellStyle name="Normal 3 4 6 3 4" xfId="16371"/>
    <cellStyle name="Normal 3 4 6 3 5" xfId="16372"/>
    <cellStyle name="Normal 3 4 6 3 6" xfId="16373"/>
    <cellStyle name="Normal 3 4 6 4" xfId="16374"/>
    <cellStyle name="Normal 3 4 6 4 2" xfId="16375"/>
    <cellStyle name="Normal 3 4 6 4 2 2" xfId="16376"/>
    <cellStyle name="Normal 3 4 6 4 2 3" xfId="16377"/>
    <cellStyle name="Normal 3 4 6 4 2 4" xfId="16378"/>
    <cellStyle name="Normal 3 4 6 5" xfId="16379"/>
    <cellStyle name="Normal 3 4 6 5 2" xfId="16380"/>
    <cellStyle name="Normal 3 4 6 5 2 2" xfId="16381"/>
    <cellStyle name="Normal 3 4 6 5 2 3" xfId="16382"/>
    <cellStyle name="Normal 3 4 6 5 2 4" xfId="16383"/>
    <cellStyle name="Normal 3 4 6 5 3" xfId="16384"/>
    <cellStyle name="Normal 3 4 6 5 4" xfId="16385"/>
    <cellStyle name="Normal 3 4 6 5 5" xfId="16386"/>
    <cellStyle name="Normal 3 4 6 6" xfId="16387"/>
    <cellStyle name="Normal 3 4 6 7" xfId="16388"/>
    <cellStyle name="Normal 3 4 6 8" xfId="16389"/>
    <cellStyle name="Normal 3 4 7" xfId="16390"/>
    <cellStyle name="Normal 3 4 7 2" xfId="16391"/>
    <cellStyle name="Normal 3 4 7 2 2" xfId="16392"/>
    <cellStyle name="Normal 3 4 7 2 2 2" xfId="16393"/>
    <cellStyle name="Normal 3 4 7 2 2 2 2" xfId="16394"/>
    <cellStyle name="Normal 3 4 7 2 2 2 3" xfId="16395"/>
    <cellStyle name="Normal 3 4 7 2 2 2 4" xfId="16396"/>
    <cellStyle name="Normal 3 4 7 2 2 3" xfId="16397"/>
    <cellStyle name="Normal 3 4 7 2 2 4" xfId="16398"/>
    <cellStyle name="Normal 3 4 7 2 2 5" xfId="16399"/>
    <cellStyle name="Normal 3 4 7 2 3" xfId="16400"/>
    <cellStyle name="Normal 3 4 7 2 3 2" xfId="16401"/>
    <cellStyle name="Normal 3 4 7 2 3 3" xfId="16402"/>
    <cellStyle name="Normal 3 4 7 2 3 4" xfId="16403"/>
    <cellStyle name="Normal 3 4 7 2 4" xfId="16404"/>
    <cellStyle name="Normal 3 4 7 2 5" xfId="16405"/>
    <cellStyle name="Normal 3 4 7 2 6" xfId="16406"/>
    <cellStyle name="Normal 3 4 7 3" xfId="16407"/>
    <cellStyle name="Normal 3 4 7 3 2" xfId="16408"/>
    <cellStyle name="Normal 3 4 7 3 2 2" xfId="16409"/>
    <cellStyle name="Normal 3 4 7 3 2 2 2" xfId="16410"/>
    <cellStyle name="Normal 3 4 7 3 2 2 3" xfId="16411"/>
    <cellStyle name="Normal 3 4 7 3 2 2 4" xfId="16412"/>
    <cellStyle name="Normal 3 4 7 3 2 3" xfId="16413"/>
    <cellStyle name="Normal 3 4 7 3 2 4" xfId="16414"/>
    <cellStyle name="Normal 3 4 7 3 2 5" xfId="16415"/>
    <cellStyle name="Normal 3 4 7 3 3" xfId="16416"/>
    <cellStyle name="Normal 3 4 7 3 3 2" xfId="16417"/>
    <cellStyle name="Normal 3 4 7 3 3 3" xfId="16418"/>
    <cellStyle name="Normal 3 4 7 3 3 4" xfId="16419"/>
    <cellStyle name="Normal 3 4 7 3 4" xfId="16420"/>
    <cellStyle name="Normal 3 4 7 3 5" xfId="16421"/>
    <cellStyle name="Normal 3 4 7 3 6" xfId="16422"/>
    <cellStyle name="Normal 3 4 7 4" xfId="16423"/>
    <cellStyle name="Normal 3 4 7 4 2" xfId="16424"/>
    <cellStyle name="Normal 3 4 7 4 2 2" xfId="16425"/>
    <cellStyle name="Normal 3 4 7 4 2 3" xfId="16426"/>
    <cellStyle name="Normal 3 4 7 4 2 4" xfId="16427"/>
    <cellStyle name="Normal 3 4 7 5" xfId="16428"/>
    <cellStyle name="Normal 3 4 7 5 2" xfId="16429"/>
    <cellStyle name="Normal 3 4 7 5 2 2" xfId="16430"/>
    <cellStyle name="Normal 3 4 7 5 2 3" xfId="16431"/>
    <cellStyle name="Normal 3 4 7 5 2 4" xfId="16432"/>
    <cellStyle name="Normal 3 4 7 5 3" xfId="16433"/>
    <cellStyle name="Normal 3 4 7 5 4" xfId="16434"/>
    <cellStyle name="Normal 3 4 7 5 5" xfId="16435"/>
    <cellStyle name="Normal 3 4 7 6" xfId="16436"/>
    <cellStyle name="Normal 3 4 7 7" xfId="16437"/>
    <cellStyle name="Normal 3 4 7 8" xfId="16438"/>
    <cellStyle name="Normal 3 4 8" xfId="16439"/>
    <cellStyle name="Normal 3 4 8 2" xfId="16440"/>
    <cellStyle name="Normal 3 4 8 2 2" xfId="16441"/>
    <cellStyle name="Normal 3 4 8 2 2 2" xfId="16442"/>
    <cellStyle name="Normal 3 4 8 2 2 3" xfId="16443"/>
    <cellStyle name="Normal 3 4 8 2 2 4" xfId="16444"/>
    <cellStyle name="Normal 3 4 8 3" xfId="16445"/>
    <cellStyle name="Normal 3 4 8 3 2" xfId="16446"/>
    <cellStyle name="Normal 3 4 8 3 2 2" xfId="16447"/>
    <cellStyle name="Normal 3 4 8 3 2 3" xfId="16448"/>
    <cellStyle name="Normal 3 4 8 3 2 4" xfId="16449"/>
    <cellStyle name="Normal 3 4 8 3 3" xfId="16450"/>
    <cellStyle name="Normal 3 4 8 3 4" xfId="16451"/>
    <cellStyle name="Normal 3 4 8 3 5" xfId="16452"/>
    <cellStyle name="Normal 3 4 8 4" xfId="16453"/>
    <cellStyle name="Normal 3 4 8 5" xfId="16454"/>
    <cellStyle name="Normal 3 4 8 6" xfId="16455"/>
    <cellStyle name="Normal 3 4 9" xfId="16456"/>
    <cellStyle name="Normal 3 4 9 2" xfId="16457"/>
    <cellStyle name="Normal 3 4 9 2 2" xfId="16458"/>
    <cellStyle name="Normal 3 4 9 2 2 2" xfId="16459"/>
    <cellStyle name="Normal 3 4 9 2 2 3" xfId="16460"/>
    <cellStyle name="Normal 3 4 9 2 2 4" xfId="16461"/>
    <cellStyle name="Normal 3 4 9 3" xfId="16462"/>
    <cellStyle name="Normal 3 4 9 3 2" xfId="16463"/>
    <cellStyle name="Normal 3 4 9 3 2 2" xfId="16464"/>
    <cellStyle name="Normal 3 4 9 3 2 3" xfId="16465"/>
    <cellStyle name="Normal 3 4 9 3 2 4" xfId="16466"/>
    <cellStyle name="Normal 3 4 9 3 3" xfId="16467"/>
    <cellStyle name="Normal 3 4 9 3 4" xfId="16468"/>
    <cellStyle name="Normal 3 4 9 3 5" xfId="16469"/>
    <cellStyle name="Normal 3 4 9 4" xfId="16470"/>
    <cellStyle name="Normal 3 4 9 5" xfId="16471"/>
    <cellStyle name="Normal 3 4 9 6" xfId="16472"/>
    <cellStyle name="Normal 3 4 9 7" xfId="16473"/>
    <cellStyle name="Normal 3 40" xfId="16474"/>
    <cellStyle name="Normal 3 40 2" xfId="16475"/>
    <cellStyle name="Normal 3 41" xfId="16476"/>
    <cellStyle name="Normal 3 41 2" xfId="16477"/>
    <cellStyle name="Normal 3 42" xfId="16478"/>
    <cellStyle name="Normal 3 42 2" xfId="16479"/>
    <cellStyle name="Normal 3 43" xfId="16480"/>
    <cellStyle name="Normal 3 43 2" xfId="16481"/>
    <cellStyle name="Normal 3 44" xfId="16482"/>
    <cellStyle name="Normal 3 44 2" xfId="16483"/>
    <cellStyle name="Normal 3 45" xfId="16484"/>
    <cellStyle name="Normal 3 45 2" xfId="16485"/>
    <cellStyle name="Normal 3 46" xfId="16486"/>
    <cellStyle name="Normal 3 46 2" xfId="16487"/>
    <cellStyle name="Normal 3 47" xfId="16488"/>
    <cellStyle name="Normal 3 47 2" xfId="16489"/>
    <cellStyle name="Normal 3 5" xfId="16490"/>
    <cellStyle name="Normal 3 5 10" xfId="16491"/>
    <cellStyle name="Normal 3 5 10 2" xfId="16492"/>
    <cellStyle name="Normal 3 5 11" xfId="16493"/>
    <cellStyle name="Normal 3 5 11 2" xfId="16494"/>
    <cellStyle name="Normal 3 5 12" xfId="16495"/>
    <cellStyle name="Normal 3 5 12 2" xfId="16496"/>
    <cellStyle name="Normal 3 5 13" xfId="16497"/>
    <cellStyle name="Normal 3 5 13 2" xfId="16498"/>
    <cellStyle name="Normal 3 5 14" xfId="16499"/>
    <cellStyle name="Normal 3 5 14 2" xfId="16500"/>
    <cellStyle name="Normal 3 5 14 3" xfId="16501"/>
    <cellStyle name="Normal 3 5 14 3 2" xfId="16502"/>
    <cellStyle name="Normal 3 5 14 3 3" xfId="16503"/>
    <cellStyle name="Normal 3 5 14 3 4" xfId="16504"/>
    <cellStyle name="Normal 3 5 14 4" xfId="16505"/>
    <cellStyle name="Normal 3 5 14 5" xfId="16506"/>
    <cellStyle name="Normal 3 5 14 6" xfId="16507"/>
    <cellStyle name="Normal 3 5 15" xfId="16508"/>
    <cellStyle name="Normal 3 5 16" xfId="16509"/>
    <cellStyle name="Normal 3 5 17" xfId="16510"/>
    <cellStyle name="Normal 3 5 18" xfId="16511"/>
    <cellStyle name="Normal 3 5 19" xfId="16512"/>
    <cellStyle name="Normal 3 5 2" xfId="16513"/>
    <cellStyle name="Normal 3 5 2 2" xfId="16514"/>
    <cellStyle name="Normal 3 5 2 2 2" xfId="16515"/>
    <cellStyle name="Normal 3 5 2 2 2 2" xfId="16516"/>
    <cellStyle name="Normal 3 5 2 2 2 2 2" xfId="16517"/>
    <cellStyle name="Normal 3 5 2 2 2 2 3" xfId="16518"/>
    <cellStyle name="Normal 3 5 2 2 2 2 4" xfId="16519"/>
    <cellStyle name="Normal 3 5 2 2 2 3" xfId="16520"/>
    <cellStyle name="Normal 3 5 2 2 2 4" xfId="16521"/>
    <cellStyle name="Normal 3 5 2 2 2 5" xfId="16522"/>
    <cellStyle name="Normal 3 5 2 2 3" xfId="16523"/>
    <cellStyle name="Normal 3 5 2 2 4" xfId="16524"/>
    <cellStyle name="Normal 3 5 2 2 4 2" xfId="16525"/>
    <cellStyle name="Normal 3 5 2 2 4 3" xfId="16526"/>
    <cellStyle name="Normal 3 5 2 2 4 4" xfId="16527"/>
    <cellStyle name="Normal 3 5 2 2 5" xfId="16528"/>
    <cellStyle name="Normal 3 5 2 2 6" xfId="16529"/>
    <cellStyle name="Normal 3 5 2 2 7" xfId="16530"/>
    <cellStyle name="Normal 3 5 2 3" xfId="16531"/>
    <cellStyle name="Normal 3 5 2 3 2" xfId="16532"/>
    <cellStyle name="Normal 3 5 2 3 2 2" xfId="16533"/>
    <cellStyle name="Normal 3 5 2 3 2 2 2" xfId="16534"/>
    <cellStyle name="Normal 3 5 2 3 2 2 3" xfId="16535"/>
    <cellStyle name="Normal 3 5 2 3 2 2 4" xfId="16536"/>
    <cellStyle name="Normal 3 5 2 3 2 3" xfId="16537"/>
    <cellStyle name="Normal 3 5 2 3 2 4" xfId="16538"/>
    <cellStyle name="Normal 3 5 2 3 2 5" xfId="16539"/>
    <cellStyle name="Normal 3 5 2 3 3" xfId="16540"/>
    <cellStyle name="Normal 3 5 2 3 3 2" xfId="16541"/>
    <cellStyle name="Normal 3 5 2 3 3 3" xfId="16542"/>
    <cellStyle name="Normal 3 5 2 3 3 4" xfId="16543"/>
    <cellStyle name="Normal 3 5 2 3 4" xfId="16544"/>
    <cellStyle name="Normal 3 5 2 3 5" xfId="16545"/>
    <cellStyle name="Normal 3 5 2 3 6" xfId="16546"/>
    <cellStyle name="Normal 3 5 2 4" xfId="16547"/>
    <cellStyle name="Normal 3 5 2 5" xfId="16548"/>
    <cellStyle name="Normal 3 5 2 5 2" xfId="16549"/>
    <cellStyle name="Normal 3 5 2 5 2 2" xfId="16550"/>
    <cellStyle name="Normal 3 5 2 5 2 3" xfId="16551"/>
    <cellStyle name="Normal 3 5 2 5 2 4" xfId="16552"/>
    <cellStyle name="Normal 3 5 2 5 3" xfId="16553"/>
    <cellStyle name="Normal 3 5 2 5 4" xfId="16554"/>
    <cellStyle name="Normal 3 5 2 5 5" xfId="16555"/>
    <cellStyle name="Normal 3 5 2 6" xfId="16556"/>
    <cellStyle name="Normal 3 5 2 6 2" xfId="16557"/>
    <cellStyle name="Normal 3 5 2 6 3" xfId="16558"/>
    <cellStyle name="Normal 3 5 2 6 4" xfId="16559"/>
    <cellStyle name="Normal 3 5 2 7" xfId="16560"/>
    <cellStyle name="Normal 3 5 2 8" xfId="16561"/>
    <cellStyle name="Normal 3 5 2 9" xfId="16562"/>
    <cellStyle name="Normal 3 5 20" xfId="16563"/>
    <cellStyle name="Normal 3 5 21" xfId="16564"/>
    <cellStyle name="Normal 3 5 22" xfId="16565"/>
    <cellStyle name="Normal 3 5 23" xfId="16566"/>
    <cellStyle name="Normal 3 5 24" xfId="16567"/>
    <cellStyle name="Normal 3 5 25" xfId="16568"/>
    <cellStyle name="Normal 3 5 26" xfId="16569"/>
    <cellStyle name="Normal 3 5 27" xfId="16570"/>
    <cellStyle name="Normal 3 5 28" xfId="16571"/>
    <cellStyle name="Normal 3 5 29" xfId="16572"/>
    <cellStyle name="Normal 3 5 3" xfId="16573"/>
    <cellStyle name="Normal 3 5 3 2" xfId="16574"/>
    <cellStyle name="Normal 3 5 3 2 2" xfId="16575"/>
    <cellStyle name="Normal 3 5 3 3" xfId="16576"/>
    <cellStyle name="Normal 3 5 3 3 2" xfId="16577"/>
    <cellStyle name="Normal 3 5 3 3 2 2" xfId="16578"/>
    <cellStyle name="Normal 3 5 3 3 2 3" xfId="16579"/>
    <cellStyle name="Normal 3 5 3 3 2 4" xfId="16580"/>
    <cellStyle name="Normal 3 5 3 3 3" xfId="16581"/>
    <cellStyle name="Normal 3 5 3 3 4" xfId="16582"/>
    <cellStyle name="Normal 3 5 3 3 5" xfId="16583"/>
    <cellStyle name="Normal 3 5 3 4" xfId="16584"/>
    <cellStyle name="Normal 3 5 3 5" xfId="16585"/>
    <cellStyle name="Normal 3 5 3 5 2" xfId="16586"/>
    <cellStyle name="Normal 3 5 3 5 3" xfId="16587"/>
    <cellStyle name="Normal 3 5 3 5 4" xfId="16588"/>
    <cellStyle name="Normal 3 5 3 6" xfId="16589"/>
    <cellStyle name="Normal 3 5 3 7" xfId="16590"/>
    <cellStyle name="Normal 3 5 3 8" xfId="16591"/>
    <cellStyle name="Normal 3 5 30" xfId="16592"/>
    <cellStyle name="Normal 3 5 31" xfId="16593"/>
    <cellStyle name="Normal 3 5 32" xfId="16594"/>
    <cellStyle name="Normal 3 5 33" xfId="16595"/>
    <cellStyle name="Normal 3 5 34" xfId="16596"/>
    <cellStyle name="Normal 3 5 35" xfId="16597"/>
    <cellStyle name="Normal 3 5 36" xfId="16598"/>
    <cellStyle name="Normal 3 5 37" xfId="16599"/>
    <cellStyle name="Normal 3 5 38" xfId="16600"/>
    <cellStyle name="Normal 3 5 39" xfId="16601"/>
    <cellStyle name="Normal 3 5 4" xfId="16602"/>
    <cellStyle name="Normal 3 5 4 2" xfId="16603"/>
    <cellStyle name="Normal 3 5 4 2 2" xfId="16604"/>
    <cellStyle name="Normal 3 5 4 3" xfId="16605"/>
    <cellStyle name="Normal 3 5 4 3 2" xfId="16606"/>
    <cellStyle name="Normal 3 5 4 3 2 2" xfId="16607"/>
    <cellStyle name="Normal 3 5 4 3 2 3" xfId="16608"/>
    <cellStyle name="Normal 3 5 4 3 2 4" xfId="16609"/>
    <cellStyle name="Normal 3 5 4 3 3" xfId="16610"/>
    <cellStyle name="Normal 3 5 4 3 4" xfId="16611"/>
    <cellStyle name="Normal 3 5 4 3 5" xfId="16612"/>
    <cellStyle name="Normal 3 5 4 4" xfId="16613"/>
    <cellStyle name="Normal 3 5 4 5" xfId="16614"/>
    <cellStyle name="Normal 3 5 4 5 2" xfId="16615"/>
    <cellStyle name="Normal 3 5 4 5 3" xfId="16616"/>
    <cellStyle name="Normal 3 5 4 5 4" xfId="16617"/>
    <cellStyle name="Normal 3 5 4 6" xfId="16618"/>
    <cellStyle name="Normal 3 5 4 7" xfId="16619"/>
    <cellStyle name="Normal 3 5 4 8" xfId="16620"/>
    <cellStyle name="Normal 3 5 40" xfId="16621"/>
    <cellStyle name="Normal 3 5 41" xfId="16622"/>
    <cellStyle name="Normal 3 5 42" xfId="16623"/>
    <cellStyle name="Normal 3 5 43" xfId="16624"/>
    <cellStyle name="Normal 3 5 44" xfId="16625"/>
    <cellStyle name="Normal 3 5 45" xfId="16626"/>
    <cellStyle name="Normal 3 5 46" xfId="16627"/>
    <cellStyle name="Normal 3 5 47" xfId="16628"/>
    <cellStyle name="Normal 3 5 48" xfId="16629"/>
    <cellStyle name="Normal 3 5 49" xfId="16630"/>
    <cellStyle name="Normal 3 5 5" xfId="16631"/>
    <cellStyle name="Normal 3 5 5 2" xfId="16632"/>
    <cellStyle name="Normal 3 5 5 3" xfId="16633"/>
    <cellStyle name="Normal 3 5 50" xfId="16634"/>
    <cellStyle name="Normal 3 5 51" xfId="16635"/>
    <cellStyle name="Normal 3 5 52" xfId="16636"/>
    <cellStyle name="Normal 3 5 53" xfId="16637"/>
    <cellStyle name="Normal 3 5 54" xfId="16638"/>
    <cellStyle name="Normal 3 5 55" xfId="16639"/>
    <cellStyle name="Normal 3 5 56" xfId="16640"/>
    <cellStyle name="Normal 3 5 57" xfId="16641"/>
    <cellStyle name="Normal 3 5 58" xfId="16642"/>
    <cellStyle name="Normal 3 5 59" xfId="16643"/>
    <cellStyle name="Normal 3 5 6" xfId="16644"/>
    <cellStyle name="Normal 3 5 6 2" xfId="16645"/>
    <cellStyle name="Normal 3 5 60" xfId="16646"/>
    <cellStyle name="Normal 3 5 61" xfId="16647"/>
    <cellStyle name="Normal 3 5 62" xfId="16648"/>
    <cellStyle name="Normal 3 5 63" xfId="16649"/>
    <cellStyle name="Normal 3 5 64" xfId="16650"/>
    <cellStyle name="Normal 3 5 65" xfId="16651"/>
    <cellStyle name="Normal 3 5 66" xfId="16652"/>
    <cellStyle name="Normal 3 5 67" xfId="16653"/>
    <cellStyle name="Normal 3 5 68" xfId="16654"/>
    <cellStyle name="Normal 3 5 69" xfId="16655"/>
    <cellStyle name="Normal 3 5 7" xfId="16656"/>
    <cellStyle name="Normal 3 5 7 2" xfId="16657"/>
    <cellStyle name="Normal 3 5 70" xfId="16658"/>
    <cellStyle name="Normal 3 5 71" xfId="16659"/>
    <cellStyle name="Normal 3 5 72" xfId="16660"/>
    <cellStyle name="Normal 3 5 73" xfId="16661"/>
    <cellStyle name="Normal 3 5 74" xfId="16662"/>
    <cellStyle name="Normal 3 5 75" xfId="16663"/>
    <cellStyle name="Normal 3 5 76" xfId="16664"/>
    <cellStyle name="Normal 3 5 77" xfId="16665"/>
    <cellStyle name="Normal 3 5 78" xfId="16666"/>
    <cellStyle name="Normal 3 5 79" xfId="16667"/>
    <cellStyle name="Normal 3 5 8" xfId="16668"/>
    <cellStyle name="Normal 3 5 8 2" xfId="16669"/>
    <cellStyle name="Normal 3 5 80" xfId="16670"/>
    <cellStyle name="Normal 3 5 81" xfId="16671"/>
    <cellStyle name="Normal 3 5 82" xfId="16672"/>
    <cellStyle name="Normal 3 5 83" xfId="16673"/>
    <cellStyle name="Normal 3 5 84" xfId="16674"/>
    <cellStyle name="Normal 3 5 85" xfId="16675"/>
    <cellStyle name="Normal 3 5 86" xfId="16676"/>
    <cellStyle name="Normal 3 5 87" xfId="16677"/>
    <cellStyle name="Normal 3 5 88" xfId="16678"/>
    <cellStyle name="Normal 3 5 89" xfId="16679"/>
    <cellStyle name="Normal 3 5 9" xfId="16680"/>
    <cellStyle name="Normal 3 5 9 2" xfId="16681"/>
    <cellStyle name="Normal 3 5 90" xfId="16682"/>
    <cellStyle name="Normal 3 5 91" xfId="16683"/>
    <cellStyle name="Normal 3 5 92" xfId="16684"/>
    <cellStyle name="Normal 3 5 93" xfId="16685"/>
    <cellStyle name="Normal 3 5 94" xfId="16686"/>
    <cellStyle name="Normal 3 5 95" xfId="16687"/>
    <cellStyle name="Normal 3 5 95 2" xfId="16688"/>
    <cellStyle name="Normal 3 5 95 3" xfId="16689"/>
    <cellStyle name="Normal 3 5 95 4" xfId="16690"/>
    <cellStyle name="Normal 3 5 96" xfId="16691"/>
    <cellStyle name="Normal 3 5 97" xfId="16692"/>
    <cellStyle name="Normal 3 5 98" xfId="16693"/>
    <cellStyle name="Normal 3 6" xfId="16694"/>
    <cellStyle name="Normal 3 6 10" xfId="16695"/>
    <cellStyle name="Normal 3 6 2" xfId="16696"/>
    <cellStyle name="Normal 3 6 2 2" xfId="16697"/>
    <cellStyle name="Normal 3 6 2 2 2" xfId="16698"/>
    <cellStyle name="Normal 3 6 2 2 3" xfId="16699"/>
    <cellStyle name="Normal 3 6 2 2 3 2" xfId="16700"/>
    <cellStyle name="Normal 3 6 2 2 3 2 2" xfId="16701"/>
    <cellStyle name="Normal 3 6 2 2 3 2 3" xfId="16702"/>
    <cellStyle name="Normal 3 6 2 2 3 2 4" xfId="16703"/>
    <cellStyle name="Normal 3 6 2 2 3 3" xfId="16704"/>
    <cellStyle name="Normal 3 6 2 2 3 4" xfId="16705"/>
    <cellStyle name="Normal 3 6 2 2 3 5" xfId="16706"/>
    <cellStyle name="Normal 3 6 2 2 4" xfId="16707"/>
    <cellStyle name="Normal 3 6 2 2 4 2" xfId="16708"/>
    <cellStyle name="Normal 3 6 2 2 4 3" xfId="16709"/>
    <cellStyle name="Normal 3 6 2 2 4 4" xfId="16710"/>
    <cellStyle name="Normal 3 6 2 2 5" xfId="16711"/>
    <cellStyle name="Normal 3 6 2 2 6" xfId="16712"/>
    <cellStyle name="Normal 3 6 2 2 7" xfId="16713"/>
    <cellStyle name="Normal 3 6 2 3" xfId="16714"/>
    <cellStyle name="Normal 3 6 2 3 2" xfId="16715"/>
    <cellStyle name="Normal 3 6 2 3 2 2" xfId="16716"/>
    <cellStyle name="Normal 3 6 2 3 2 2 2" xfId="16717"/>
    <cellStyle name="Normal 3 6 2 3 2 2 3" xfId="16718"/>
    <cellStyle name="Normal 3 6 2 3 2 2 4" xfId="16719"/>
    <cellStyle name="Normal 3 6 2 3 2 3" xfId="16720"/>
    <cellStyle name="Normal 3 6 2 3 2 4" xfId="16721"/>
    <cellStyle name="Normal 3 6 2 3 2 5" xfId="16722"/>
    <cellStyle name="Normal 3 6 2 3 3" xfId="16723"/>
    <cellStyle name="Normal 3 6 2 3 3 2" xfId="16724"/>
    <cellStyle name="Normal 3 6 2 3 3 3" xfId="16725"/>
    <cellStyle name="Normal 3 6 2 3 3 4" xfId="16726"/>
    <cellStyle name="Normal 3 6 2 3 4" xfId="16727"/>
    <cellStyle name="Normal 3 6 2 3 5" xfId="16728"/>
    <cellStyle name="Normal 3 6 2 3 6" xfId="16729"/>
    <cellStyle name="Normal 3 6 2 4" xfId="16730"/>
    <cellStyle name="Normal 3 6 2 5" xfId="16731"/>
    <cellStyle name="Normal 3 6 2 5 2" xfId="16732"/>
    <cellStyle name="Normal 3 6 2 5 2 2" xfId="16733"/>
    <cellStyle name="Normal 3 6 2 5 2 3" xfId="16734"/>
    <cellStyle name="Normal 3 6 2 5 2 4" xfId="16735"/>
    <cellStyle name="Normal 3 6 2 5 3" xfId="16736"/>
    <cellStyle name="Normal 3 6 2 5 4" xfId="16737"/>
    <cellStyle name="Normal 3 6 2 5 5" xfId="16738"/>
    <cellStyle name="Normal 3 6 2 6" xfId="16739"/>
    <cellStyle name="Normal 3 6 2 6 2" xfId="16740"/>
    <cellStyle name="Normal 3 6 2 6 3" xfId="16741"/>
    <cellStyle name="Normal 3 6 2 6 4" xfId="16742"/>
    <cellStyle name="Normal 3 6 2 7" xfId="16743"/>
    <cellStyle name="Normal 3 6 2 8" xfId="16744"/>
    <cellStyle name="Normal 3 6 2 9" xfId="16745"/>
    <cellStyle name="Normal 3 6 3" xfId="16746"/>
    <cellStyle name="Normal 3 6 3 2" xfId="16747"/>
    <cellStyle name="Normal 3 6 3 3" xfId="16748"/>
    <cellStyle name="Normal 3 6 3 3 2" xfId="16749"/>
    <cellStyle name="Normal 3 6 3 3 2 2" xfId="16750"/>
    <cellStyle name="Normal 3 6 3 3 2 3" xfId="16751"/>
    <cellStyle name="Normal 3 6 3 3 2 4" xfId="16752"/>
    <cellStyle name="Normal 3 6 3 3 3" xfId="16753"/>
    <cellStyle name="Normal 3 6 3 3 4" xfId="16754"/>
    <cellStyle name="Normal 3 6 3 3 5" xfId="16755"/>
    <cellStyle name="Normal 3 6 3 4" xfId="16756"/>
    <cellStyle name="Normal 3 6 3 5" xfId="16757"/>
    <cellStyle name="Normal 3 6 3 5 2" xfId="16758"/>
    <cellStyle name="Normal 3 6 3 5 3" xfId="16759"/>
    <cellStyle name="Normal 3 6 3 5 4" xfId="16760"/>
    <cellStyle name="Normal 3 6 3 6" xfId="16761"/>
    <cellStyle name="Normal 3 6 3 7" xfId="16762"/>
    <cellStyle name="Normal 3 6 3 8" xfId="16763"/>
    <cellStyle name="Normal 3 6 4" xfId="16764"/>
    <cellStyle name="Normal 3 6 4 2" xfId="16765"/>
    <cellStyle name="Normal 3 6 4 2 2" xfId="16766"/>
    <cellStyle name="Normal 3 6 4 2 2 2" xfId="16767"/>
    <cellStyle name="Normal 3 6 4 2 2 3" xfId="16768"/>
    <cellStyle name="Normal 3 6 4 2 2 4" xfId="16769"/>
    <cellStyle name="Normal 3 6 4 2 3" xfId="16770"/>
    <cellStyle name="Normal 3 6 4 2 4" xfId="16771"/>
    <cellStyle name="Normal 3 6 4 2 5" xfId="16772"/>
    <cellStyle name="Normal 3 6 4 3" xfId="16773"/>
    <cellStyle name="Normal 3 6 4 3 2" xfId="16774"/>
    <cellStyle name="Normal 3 6 4 3 3" xfId="16775"/>
    <cellStyle name="Normal 3 6 4 3 4" xfId="16776"/>
    <cellStyle name="Normal 3 6 4 4" xfId="16777"/>
    <cellStyle name="Normal 3 6 4 5" xfId="16778"/>
    <cellStyle name="Normal 3 6 4 6" xfId="16779"/>
    <cellStyle name="Normal 3 6 5" xfId="16780"/>
    <cellStyle name="Normal 3 6 6" xfId="16781"/>
    <cellStyle name="Normal 3 6 6 2" xfId="16782"/>
    <cellStyle name="Normal 3 6 6 2 2" xfId="16783"/>
    <cellStyle name="Normal 3 6 6 2 3" xfId="16784"/>
    <cellStyle name="Normal 3 6 6 2 4" xfId="16785"/>
    <cellStyle name="Normal 3 6 6 3" xfId="16786"/>
    <cellStyle name="Normal 3 6 6 4" xfId="16787"/>
    <cellStyle name="Normal 3 6 6 5" xfId="16788"/>
    <cellStyle name="Normal 3 6 7" xfId="16789"/>
    <cellStyle name="Normal 3 6 7 2" xfId="16790"/>
    <cellStyle name="Normal 3 6 7 3" xfId="16791"/>
    <cellStyle name="Normal 3 6 7 4" xfId="16792"/>
    <cellStyle name="Normal 3 6 8" xfId="16793"/>
    <cellStyle name="Normal 3 6 9" xfId="16794"/>
    <cellStyle name="Normal 3 7" xfId="16795"/>
    <cellStyle name="Normal 3 7 10" xfId="16796"/>
    <cellStyle name="Normal 3 7 2" xfId="16797"/>
    <cellStyle name="Normal 3 7 2 2" xfId="16798"/>
    <cellStyle name="Normal 3 7 2 2 2" xfId="16799"/>
    <cellStyle name="Normal 3 7 2 2 2 2" xfId="16800"/>
    <cellStyle name="Normal 3 7 2 2 2 2 2" xfId="16801"/>
    <cellStyle name="Normal 3 7 2 2 2 2 3" xfId="16802"/>
    <cellStyle name="Normal 3 7 2 2 2 2 4" xfId="16803"/>
    <cellStyle name="Normal 3 7 2 2 2 3" xfId="16804"/>
    <cellStyle name="Normal 3 7 2 2 2 4" xfId="16805"/>
    <cellStyle name="Normal 3 7 2 2 2 5" xfId="16806"/>
    <cellStyle name="Normal 3 7 2 2 3" xfId="16807"/>
    <cellStyle name="Normal 3 7 2 2 3 2" xfId="16808"/>
    <cellStyle name="Normal 3 7 2 2 3 3" xfId="16809"/>
    <cellStyle name="Normal 3 7 2 2 3 4" xfId="16810"/>
    <cellStyle name="Normal 3 7 2 2 4" xfId="16811"/>
    <cellStyle name="Normal 3 7 2 2 5" xfId="16812"/>
    <cellStyle name="Normal 3 7 2 2 6" xfId="16813"/>
    <cellStyle name="Normal 3 7 2 3" xfId="16814"/>
    <cellStyle name="Normal 3 7 2 3 2" xfId="16815"/>
    <cellStyle name="Normal 3 7 2 3 2 2" xfId="16816"/>
    <cellStyle name="Normal 3 7 2 3 2 2 2" xfId="16817"/>
    <cellStyle name="Normal 3 7 2 3 2 2 3" xfId="16818"/>
    <cellStyle name="Normal 3 7 2 3 2 2 4" xfId="16819"/>
    <cellStyle name="Normal 3 7 2 3 2 3" xfId="16820"/>
    <cellStyle name="Normal 3 7 2 3 2 4" xfId="16821"/>
    <cellStyle name="Normal 3 7 2 3 2 5" xfId="16822"/>
    <cellStyle name="Normal 3 7 2 3 3" xfId="16823"/>
    <cellStyle name="Normal 3 7 2 3 3 2" xfId="16824"/>
    <cellStyle name="Normal 3 7 2 3 3 3" xfId="16825"/>
    <cellStyle name="Normal 3 7 2 3 3 4" xfId="16826"/>
    <cellStyle name="Normal 3 7 2 3 4" xfId="16827"/>
    <cellStyle name="Normal 3 7 2 3 5" xfId="16828"/>
    <cellStyle name="Normal 3 7 2 3 6" xfId="16829"/>
    <cellStyle name="Normal 3 7 2 4" xfId="16830"/>
    <cellStyle name="Normal 3 7 2 5" xfId="16831"/>
    <cellStyle name="Normal 3 7 2 5 2" xfId="16832"/>
    <cellStyle name="Normal 3 7 2 5 2 2" xfId="16833"/>
    <cellStyle name="Normal 3 7 2 5 2 3" xfId="16834"/>
    <cellStyle name="Normal 3 7 2 5 2 4" xfId="16835"/>
    <cellStyle name="Normal 3 7 2 5 3" xfId="16836"/>
    <cellStyle name="Normal 3 7 2 5 4" xfId="16837"/>
    <cellStyle name="Normal 3 7 2 5 5" xfId="16838"/>
    <cellStyle name="Normal 3 7 2 6" xfId="16839"/>
    <cellStyle name="Normal 3 7 2 6 2" xfId="16840"/>
    <cellStyle name="Normal 3 7 2 6 3" xfId="16841"/>
    <cellStyle name="Normal 3 7 2 6 4" xfId="16842"/>
    <cellStyle name="Normal 3 7 2 7" xfId="16843"/>
    <cellStyle name="Normal 3 7 2 8" xfId="16844"/>
    <cellStyle name="Normal 3 7 2 9" xfId="16845"/>
    <cellStyle name="Normal 3 7 3" xfId="16846"/>
    <cellStyle name="Normal 3 7 3 2" xfId="16847"/>
    <cellStyle name="Normal 3 7 3 2 2" xfId="16848"/>
    <cellStyle name="Normal 3 7 3 2 2 2" xfId="16849"/>
    <cellStyle name="Normal 3 7 3 2 2 2 2" xfId="16850"/>
    <cellStyle name="Normal 3 7 3 2 2 2 3" xfId="16851"/>
    <cellStyle name="Normal 3 7 3 2 2 2 4" xfId="16852"/>
    <cellStyle name="Normal 3 7 3 2 2 3" xfId="16853"/>
    <cellStyle name="Normal 3 7 3 2 2 4" xfId="16854"/>
    <cellStyle name="Normal 3 7 3 2 2 5" xfId="16855"/>
    <cellStyle name="Normal 3 7 3 2 3" xfId="16856"/>
    <cellStyle name="Normal 3 7 3 2 3 2" xfId="16857"/>
    <cellStyle name="Normal 3 7 3 2 3 3" xfId="16858"/>
    <cellStyle name="Normal 3 7 3 2 3 4" xfId="16859"/>
    <cellStyle name="Normal 3 7 3 2 4" xfId="16860"/>
    <cellStyle name="Normal 3 7 3 2 5" xfId="16861"/>
    <cellStyle name="Normal 3 7 3 2 6" xfId="16862"/>
    <cellStyle name="Normal 3 7 3 3" xfId="16863"/>
    <cellStyle name="Normal 3 7 3 3 2" xfId="16864"/>
    <cellStyle name="Normal 3 7 3 3 2 2" xfId="16865"/>
    <cellStyle name="Normal 3 7 3 3 2 3" xfId="16866"/>
    <cellStyle name="Normal 3 7 3 3 2 4" xfId="16867"/>
    <cellStyle name="Normal 3 7 3 3 3" xfId="16868"/>
    <cellStyle name="Normal 3 7 3 3 4" xfId="16869"/>
    <cellStyle name="Normal 3 7 3 3 5" xfId="16870"/>
    <cellStyle name="Normal 3 7 3 4" xfId="16871"/>
    <cellStyle name="Normal 3 7 3 5" xfId="16872"/>
    <cellStyle name="Normal 3 7 3 5 2" xfId="16873"/>
    <cellStyle name="Normal 3 7 3 5 3" xfId="16874"/>
    <cellStyle name="Normal 3 7 3 5 4" xfId="16875"/>
    <cellStyle name="Normal 3 7 3 6" xfId="16876"/>
    <cellStyle name="Normal 3 7 3 7" xfId="16877"/>
    <cellStyle name="Normal 3 7 3 8" xfId="16878"/>
    <cellStyle name="Normal 3 7 4" xfId="16879"/>
    <cellStyle name="Normal 3 7 4 2" xfId="16880"/>
    <cellStyle name="Normal 3 7 4 2 2" xfId="16881"/>
    <cellStyle name="Normal 3 7 4 2 2 2" xfId="16882"/>
    <cellStyle name="Normal 3 7 4 2 2 3" xfId="16883"/>
    <cellStyle name="Normal 3 7 4 2 2 4" xfId="16884"/>
    <cellStyle name="Normal 3 7 4 2 3" xfId="16885"/>
    <cellStyle name="Normal 3 7 4 2 4" xfId="16886"/>
    <cellStyle name="Normal 3 7 4 2 5" xfId="16887"/>
    <cellStyle name="Normal 3 7 4 3" xfId="16888"/>
    <cellStyle name="Normal 3 7 4 3 2" xfId="16889"/>
    <cellStyle name="Normal 3 7 4 3 3" xfId="16890"/>
    <cellStyle name="Normal 3 7 4 3 4" xfId="16891"/>
    <cellStyle name="Normal 3 7 4 4" xfId="16892"/>
    <cellStyle name="Normal 3 7 4 5" xfId="16893"/>
    <cellStyle name="Normal 3 7 4 6" xfId="16894"/>
    <cellStyle name="Normal 3 7 5" xfId="16895"/>
    <cellStyle name="Normal 3 7 6" xfId="16896"/>
    <cellStyle name="Normal 3 7 6 2" xfId="16897"/>
    <cellStyle name="Normal 3 7 6 2 2" xfId="16898"/>
    <cellStyle name="Normal 3 7 6 2 3" xfId="16899"/>
    <cellStyle name="Normal 3 7 6 2 4" xfId="16900"/>
    <cellStyle name="Normal 3 7 6 3" xfId="16901"/>
    <cellStyle name="Normal 3 7 6 4" xfId="16902"/>
    <cellStyle name="Normal 3 7 6 5" xfId="16903"/>
    <cellStyle name="Normal 3 7 7" xfId="16904"/>
    <cellStyle name="Normal 3 7 7 2" xfId="16905"/>
    <cellStyle name="Normal 3 7 7 3" xfId="16906"/>
    <cellStyle name="Normal 3 7 7 4" xfId="16907"/>
    <cellStyle name="Normal 3 7 8" xfId="16908"/>
    <cellStyle name="Normal 3 7 9" xfId="16909"/>
    <cellStyle name="Normal 3 8" xfId="16910"/>
    <cellStyle name="Normal 3 8 10" xfId="16911"/>
    <cellStyle name="Normal 3 8 11" xfId="16912"/>
    <cellStyle name="Normal 3 8 11 2" xfId="16913"/>
    <cellStyle name="Normal 3 8 11 2 2" xfId="16914"/>
    <cellStyle name="Normal 3 8 11 2 3" xfId="16915"/>
    <cellStyle name="Normal 3 8 11 2 4" xfId="16916"/>
    <cellStyle name="Normal 3 8 11 3" xfId="16917"/>
    <cellStyle name="Normal 3 8 11 4" xfId="16918"/>
    <cellStyle name="Normal 3 8 11 5" xfId="16919"/>
    <cellStyle name="Normal 3 8 12" xfId="16920"/>
    <cellStyle name="Normal 3 8 12 2" xfId="16921"/>
    <cellStyle name="Normal 3 8 12 3" xfId="16922"/>
    <cellStyle name="Normal 3 8 12 4" xfId="16923"/>
    <cellStyle name="Normal 3 8 13" xfId="16924"/>
    <cellStyle name="Normal 3 8 14" xfId="16925"/>
    <cellStyle name="Normal 3 8 15" xfId="16926"/>
    <cellStyle name="Normal 3 8 2" xfId="16927"/>
    <cellStyle name="Normal 3 8 2 10" xfId="16928"/>
    <cellStyle name="Normal 3 8 2 10 2" xfId="16929"/>
    <cellStyle name="Normal 3 8 2 10 2 2" xfId="16930"/>
    <cellStyle name="Normal 3 8 2 10 2 3" xfId="16931"/>
    <cellStyle name="Normal 3 8 2 10 2 4" xfId="16932"/>
    <cellStyle name="Normal 3 8 2 10 3" xfId="16933"/>
    <cellStyle name="Normal 3 8 2 10 4" xfId="16934"/>
    <cellStyle name="Normal 3 8 2 10 5" xfId="16935"/>
    <cellStyle name="Normal 3 8 2 11" xfId="16936"/>
    <cellStyle name="Normal 3 8 2 11 2" xfId="16937"/>
    <cellStyle name="Normal 3 8 2 11 3" xfId="16938"/>
    <cellStyle name="Normal 3 8 2 11 4" xfId="16939"/>
    <cellStyle name="Normal 3 8 2 12" xfId="16940"/>
    <cellStyle name="Normal 3 8 2 13" xfId="16941"/>
    <cellStyle name="Normal 3 8 2 14" xfId="16942"/>
    <cellStyle name="Normal 3 8 2 2" xfId="16943"/>
    <cellStyle name="Normal 3 8 2 2 2" xfId="16944"/>
    <cellStyle name="Normal 3 8 2 2 3" xfId="16945"/>
    <cellStyle name="Normal 3 8 2 2 4" xfId="16946"/>
    <cellStyle name="Normal 3 8 2 2 4 2" xfId="16947"/>
    <cellStyle name="Normal 3 8 2 2 4 2 2" xfId="16948"/>
    <cellStyle name="Normal 3 8 2 2 4 2 3" xfId="16949"/>
    <cellStyle name="Normal 3 8 2 2 4 2 4" xfId="16950"/>
    <cellStyle name="Normal 3 8 2 2 4 3" xfId="16951"/>
    <cellStyle name="Normal 3 8 2 2 4 4" xfId="16952"/>
    <cellStyle name="Normal 3 8 2 2 4 5" xfId="16953"/>
    <cellStyle name="Normal 3 8 2 2 5" xfId="16954"/>
    <cellStyle name="Normal 3 8 2 2 5 2" xfId="16955"/>
    <cellStyle name="Normal 3 8 2 2 5 3" xfId="16956"/>
    <cellStyle name="Normal 3 8 2 2 5 4" xfId="16957"/>
    <cellStyle name="Normal 3 8 2 2 6" xfId="16958"/>
    <cellStyle name="Normal 3 8 2 2 7" xfId="16959"/>
    <cellStyle name="Normal 3 8 2 2 8" xfId="16960"/>
    <cellStyle name="Normal 3 8 2 3" xfId="16961"/>
    <cellStyle name="Normal 3 8 2 3 2" xfId="16962"/>
    <cellStyle name="Normal 3 8 2 3 3" xfId="16963"/>
    <cellStyle name="Normal 3 8 2 3 3 2" xfId="16964"/>
    <cellStyle name="Normal 3 8 2 3 3 2 2" xfId="16965"/>
    <cellStyle name="Normal 3 8 2 3 3 2 3" xfId="16966"/>
    <cellStyle name="Normal 3 8 2 3 3 2 4" xfId="16967"/>
    <cellStyle name="Normal 3 8 2 3 3 3" xfId="16968"/>
    <cellStyle name="Normal 3 8 2 3 3 4" xfId="16969"/>
    <cellStyle name="Normal 3 8 2 3 3 5" xfId="16970"/>
    <cellStyle name="Normal 3 8 2 3 4" xfId="16971"/>
    <cellStyle name="Normal 3 8 2 3 4 2" xfId="16972"/>
    <cellStyle name="Normal 3 8 2 3 4 3" xfId="16973"/>
    <cellStyle name="Normal 3 8 2 3 4 4" xfId="16974"/>
    <cellStyle name="Normal 3 8 2 3 5" xfId="16975"/>
    <cellStyle name="Normal 3 8 2 3 6" xfId="16976"/>
    <cellStyle name="Normal 3 8 2 3 7" xfId="16977"/>
    <cellStyle name="Normal 3 8 2 4" xfId="16978"/>
    <cellStyle name="Normal 3 8 2 5" xfId="16979"/>
    <cellStyle name="Normal 3 8 2 6" xfId="16980"/>
    <cellStyle name="Normal 3 8 2 7" xfId="16981"/>
    <cellStyle name="Normal 3 8 2 8" xfId="16982"/>
    <cellStyle name="Normal 3 8 2 9" xfId="16983"/>
    <cellStyle name="Normal 3 8 3" xfId="16984"/>
    <cellStyle name="Normal 3 8 3 2" xfId="16985"/>
    <cellStyle name="Normal 3 8 3 3" xfId="16986"/>
    <cellStyle name="Normal 3 8 3 4" xfId="16987"/>
    <cellStyle name="Normal 3 8 3 4 2" xfId="16988"/>
    <cellStyle name="Normal 3 8 3 4 2 2" xfId="16989"/>
    <cellStyle name="Normal 3 8 3 4 2 3" xfId="16990"/>
    <cellStyle name="Normal 3 8 3 4 2 4" xfId="16991"/>
    <cellStyle name="Normal 3 8 3 4 3" xfId="16992"/>
    <cellStyle name="Normal 3 8 3 4 4" xfId="16993"/>
    <cellStyle name="Normal 3 8 3 4 5" xfId="16994"/>
    <cellStyle name="Normal 3 8 3 5" xfId="16995"/>
    <cellStyle name="Normal 3 8 3 5 2" xfId="16996"/>
    <cellStyle name="Normal 3 8 3 5 3" xfId="16997"/>
    <cellStyle name="Normal 3 8 3 5 4" xfId="16998"/>
    <cellStyle name="Normal 3 8 3 6" xfId="16999"/>
    <cellStyle name="Normal 3 8 3 7" xfId="17000"/>
    <cellStyle name="Normal 3 8 3 8" xfId="17001"/>
    <cellStyle name="Normal 3 8 4" xfId="17002"/>
    <cellStyle name="Normal 3 8 4 2" xfId="17003"/>
    <cellStyle name="Normal 3 8 4 3" xfId="17004"/>
    <cellStyle name="Normal 3 8 4 3 2" xfId="17005"/>
    <cellStyle name="Normal 3 8 4 3 2 2" xfId="17006"/>
    <cellStyle name="Normal 3 8 4 3 2 3" xfId="17007"/>
    <cellStyle name="Normal 3 8 4 3 2 4" xfId="17008"/>
    <cellStyle name="Normal 3 8 4 3 3" xfId="17009"/>
    <cellStyle name="Normal 3 8 4 3 4" xfId="17010"/>
    <cellStyle name="Normal 3 8 4 3 5" xfId="17011"/>
    <cellStyle name="Normal 3 8 4 4" xfId="17012"/>
    <cellStyle name="Normal 3 8 4 4 2" xfId="17013"/>
    <cellStyle name="Normal 3 8 4 4 3" xfId="17014"/>
    <cellStyle name="Normal 3 8 4 4 4" xfId="17015"/>
    <cellStyle name="Normal 3 8 4 5" xfId="17016"/>
    <cellStyle name="Normal 3 8 4 6" xfId="17017"/>
    <cellStyle name="Normal 3 8 4 7" xfId="17018"/>
    <cellStyle name="Normal 3 8 5" xfId="17019"/>
    <cellStyle name="Normal 3 8 6" xfId="17020"/>
    <cellStyle name="Normal 3 8 7" xfId="17021"/>
    <cellStyle name="Normal 3 8 8" xfId="17022"/>
    <cellStyle name="Normal 3 8 9" xfId="17023"/>
    <cellStyle name="Normal 3 8 9 2" xfId="17024"/>
    <cellStyle name="Normal 3 8 9 2 2" xfId="17025"/>
    <cellStyle name="Normal 3 8 9 2 2 2" xfId="17026"/>
    <cellStyle name="Normal 3 8 9 2 2 3" xfId="17027"/>
    <cellStyle name="Normal 3 8 9 2 2 4" xfId="17028"/>
    <cellStyle name="Normal 3 8 9 2 3" xfId="17029"/>
    <cellStyle name="Normal 3 8 9 2 4" xfId="17030"/>
    <cellStyle name="Normal 3 8 9 2 5" xfId="17031"/>
    <cellStyle name="Normal 3 8 9 3" xfId="17032"/>
    <cellStyle name="Normal 3 8 9 4" xfId="17033"/>
    <cellStyle name="Normal 3 8 9 4 2" xfId="17034"/>
    <cellStyle name="Normal 3 8 9 4 3" xfId="17035"/>
    <cellStyle name="Normal 3 8 9 4 4" xfId="17036"/>
    <cellStyle name="Normal 3 8 9 5" xfId="17037"/>
    <cellStyle name="Normal 3 8 9 6" xfId="17038"/>
    <cellStyle name="Normal 3 8 9 7" xfId="17039"/>
    <cellStyle name="Normal 3 9" xfId="17040"/>
    <cellStyle name="Normal 3 9 2" xfId="17041"/>
    <cellStyle name="Normal 3 9 2 2" xfId="17042"/>
    <cellStyle name="Normal 3 9 2 3" xfId="17043"/>
    <cellStyle name="Normal 3 9 2 3 2" xfId="17044"/>
    <cellStyle name="Normal 3 9 2 3 2 2" xfId="17045"/>
    <cellStyle name="Normal 3 9 2 3 2 3" xfId="17046"/>
    <cellStyle name="Normal 3 9 2 3 2 4" xfId="17047"/>
    <cellStyle name="Normal 3 9 2 3 3" xfId="17048"/>
    <cellStyle name="Normal 3 9 2 3 4" xfId="17049"/>
    <cellStyle name="Normal 3 9 2 3 5" xfId="17050"/>
    <cellStyle name="Normal 3 9 2 4" xfId="17051"/>
    <cellStyle name="Normal 3 9 2 4 2" xfId="17052"/>
    <cellStyle name="Normal 3 9 2 4 3" xfId="17053"/>
    <cellStyle name="Normal 3 9 2 4 4" xfId="17054"/>
    <cellStyle name="Normal 3 9 2 5" xfId="17055"/>
    <cellStyle name="Normal 3 9 2 6" xfId="17056"/>
    <cellStyle name="Normal 3 9 2 7" xfId="17057"/>
    <cellStyle name="Normal 3 9 3" xfId="17058"/>
    <cellStyle name="Normal 3 9 3 2" xfId="17059"/>
    <cellStyle name="Normal 3 9 3 2 2" xfId="17060"/>
    <cellStyle name="Normal 3 9 3 2 2 2" xfId="17061"/>
    <cellStyle name="Normal 3 9 3 2 2 3" xfId="17062"/>
    <cellStyle name="Normal 3 9 3 2 2 4" xfId="17063"/>
    <cellStyle name="Normal 3 9 3 2 3" xfId="17064"/>
    <cellStyle name="Normal 3 9 3 2 4" xfId="17065"/>
    <cellStyle name="Normal 3 9 3 2 5" xfId="17066"/>
    <cellStyle name="Normal 3 9 3 3" xfId="17067"/>
    <cellStyle name="Normal 3 9 3 3 2" xfId="17068"/>
    <cellStyle name="Normal 3 9 3 3 3" xfId="17069"/>
    <cellStyle name="Normal 3 9 3 3 4" xfId="17070"/>
    <cellStyle name="Normal 3 9 3 4" xfId="17071"/>
    <cellStyle name="Normal 3 9 3 5" xfId="17072"/>
    <cellStyle name="Normal 3 9 3 6" xfId="17073"/>
    <cellStyle name="Normal 3 9 4" xfId="17074"/>
    <cellStyle name="Normal 3 9 5" xfId="17075"/>
    <cellStyle name="Normal 3 9 5 2" xfId="17076"/>
    <cellStyle name="Normal 3 9 5 2 2" xfId="17077"/>
    <cellStyle name="Normal 3 9 5 2 3" xfId="17078"/>
    <cellStyle name="Normal 3 9 5 2 4" xfId="17079"/>
    <cellStyle name="Normal 3 9 5 3" xfId="17080"/>
    <cellStyle name="Normal 3 9 5 4" xfId="17081"/>
    <cellStyle name="Normal 3 9 5 5" xfId="17082"/>
    <cellStyle name="Normal 3 9 6" xfId="17083"/>
    <cellStyle name="Normal 3 9 7" xfId="17084"/>
    <cellStyle name="Normal 3 9 8" xfId="17085"/>
    <cellStyle name="Normal 30" xfId="17086"/>
    <cellStyle name="Normal 30 10" xfId="17087"/>
    <cellStyle name="Normal 30 10 2" xfId="17088"/>
    <cellStyle name="Normal 30 11" xfId="17089"/>
    <cellStyle name="Normal 30 11 2" xfId="17090"/>
    <cellStyle name="Normal 30 12" xfId="17091"/>
    <cellStyle name="Normal 30 12 2" xfId="17092"/>
    <cellStyle name="Normal 30 13" xfId="17093"/>
    <cellStyle name="Normal 30 13 2" xfId="17094"/>
    <cellStyle name="Normal 30 13 2 2" xfId="17095"/>
    <cellStyle name="Normal 30 13 2 3" xfId="17096"/>
    <cellStyle name="Normal 30 13 2 4" xfId="17097"/>
    <cellStyle name="Normal 30 13 3" xfId="17098"/>
    <cellStyle name="Normal 30 13 4" xfId="17099"/>
    <cellStyle name="Normal 30 13 5" xfId="17100"/>
    <cellStyle name="Normal 30 14" xfId="17101"/>
    <cellStyle name="Normal 30 14 2" xfId="17102"/>
    <cellStyle name="Normal 30 14 3" xfId="17103"/>
    <cellStyle name="Normal 30 14 4" xfId="17104"/>
    <cellStyle name="Normal 30 15" xfId="17105"/>
    <cellStyle name="Normal 30 16" xfId="17106"/>
    <cellStyle name="Normal 30 17" xfId="17107"/>
    <cellStyle name="Normal 30 2" xfId="17108"/>
    <cellStyle name="Normal 30 2 2" xfId="17109"/>
    <cellStyle name="Normal 30 3" xfId="17110"/>
    <cellStyle name="Normal 30 3 2" xfId="17111"/>
    <cellStyle name="Normal 30 4" xfId="17112"/>
    <cellStyle name="Normal 30 4 2" xfId="17113"/>
    <cellStyle name="Normal 30 5" xfId="17114"/>
    <cellStyle name="Normal 30 5 2" xfId="17115"/>
    <cellStyle name="Normal 30 6" xfId="17116"/>
    <cellStyle name="Normal 30 6 2" xfId="17117"/>
    <cellStyle name="Normal 30 7" xfId="17118"/>
    <cellStyle name="Normal 30 7 2" xfId="17119"/>
    <cellStyle name="Normal 30 8" xfId="17120"/>
    <cellStyle name="Normal 30 8 2" xfId="17121"/>
    <cellStyle name="Normal 30 9" xfId="17122"/>
    <cellStyle name="Normal 30 9 2" xfId="17123"/>
    <cellStyle name="Normal 31" xfId="17124"/>
    <cellStyle name="Normal 31 2" xfId="17125"/>
    <cellStyle name="Normal 31 3" xfId="17126"/>
    <cellStyle name="Normal 31 3 2" xfId="17127"/>
    <cellStyle name="Normal 31 3 2 2" xfId="17128"/>
    <cellStyle name="Normal 31 3 2 2 2" xfId="17129"/>
    <cellStyle name="Normal 31 3 2 2 3" xfId="17130"/>
    <cellStyle name="Normal 31 3 2 2 4" xfId="17131"/>
    <cellStyle name="Normal 31 3 2 3" xfId="17132"/>
    <cellStyle name="Normal 31 3 2 4" xfId="17133"/>
    <cellStyle name="Normal 31 3 2 5" xfId="17134"/>
    <cellStyle name="Normal 31 3 3" xfId="17135"/>
    <cellStyle name="Normal 31 3 3 2" xfId="17136"/>
    <cellStyle name="Normal 31 3 3 3" xfId="17137"/>
    <cellStyle name="Normal 31 3 3 4" xfId="17138"/>
    <cellStyle name="Normal 31 3 4" xfId="17139"/>
    <cellStyle name="Normal 31 3 5" xfId="17140"/>
    <cellStyle name="Normal 31 3 6" xfId="17141"/>
    <cellStyle name="Normal 32" xfId="17142"/>
    <cellStyle name="Normal 32 2" xfId="17143"/>
    <cellStyle name="Normal 32 3" xfId="17144"/>
    <cellStyle name="Normal 32 3 2" xfId="17145"/>
    <cellStyle name="Normal 32 3 2 2" xfId="17146"/>
    <cellStyle name="Normal 32 3 2 2 2" xfId="17147"/>
    <cellStyle name="Normal 32 3 2 2 3" xfId="17148"/>
    <cellStyle name="Normal 32 3 2 2 4" xfId="17149"/>
    <cellStyle name="Normal 32 3 2 3" xfId="17150"/>
    <cellStyle name="Normal 32 3 2 4" xfId="17151"/>
    <cellStyle name="Normal 32 3 2 5" xfId="17152"/>
    <cellStyle name="Normal 32 3 3" xfId="17153"/>
    <cellStyle name="Normal 32 3 3 2" xfId="17154"/>
    <cellStyle name="Normal 32 3 3 3" xfId="17155"/>
    <cellStyle name="Normal 32 3 3 4" xfId="17156"/>
    <cellStyle name="Normal 32 3 4" xfId="17157"/>
    <cellStyle name="Normal 32 3 5" xfId="17158"/>
    <cellStyle name="Normal 32 3 6" xfId="17159"/>
    <cellStyle name="Normal 33" xfId="17160"/>
    <cellStyle name="Normal 33 2" xfId="17161"/>
    <cellStyle name="Normal 33 3" xfId="17162"/>
    <cellStyle name="Normal 33 3 2" xfId="17163"/>
    <cellStyle name="Normal 33 3 2 2" xfId="17164"/>
    <cellStyle name="Normal 33 3 2 2 2" xfId="17165"/>
    <cellStyle name="Normal 33 3 2 2 3" xfId="17166"/>
    <cellStyle name="Normal 33 3 2 2 4" xfId="17167"/>
    <cellStyle name="Normal 33 3 2 3" xfId="17168"/>
    <cellStyle name="Normal 33 3 2 4" xfId="17169"/>
    <cellStyle name="Normal 33 3 2 5" xfId="17170"/>
    <cellStyle name="Normal 33 3 3" xfId="17171"/>
    <cellStyle name="Normal 33 3 3 2" xfId="17172"/>
    <cellStyle name="Normal 33 3 3 3" xfId="17173"/>
    <cellStyle name="Normal 33 3 3 4" xfId="17174"/>
    <cellStyle name="Normal 33 3 4" xfId="17175"/>
    <cellStyle name="Normal 33 3 5" xfId="17176"/>
    <cellStyle name="Normal 33 3 6" xfId="17177"/>
    <cellStyle name="Normal 34" xfId="17178"/>
    <cellStyle name="Normal 34 2" xfId="17179"/>
    <cellStyle name="Normal 34 2 2" xfId="17180"/>
    <cellStyle name="Normal 34 2 2 2" xfId="17181"/>
    <cellStyle name="Normal 34 2 2 3" xfId="17182"/>
    <cellStyle name="Normal 34 2 2 4" xfId="17183"/>
    <cellStyle name="Normal 34 2 3" xfId="17184"/>
    <cellStyle name="Normal 34 2 4" xfId="17185"/>
    <cellStyle name="Normal 34 2 5" xfId="17186"/>
    <cellStyle name="Normal 34 3" xfId="17187"/>
    <cellStyle name="Normal 34 4" xfId="17188"/>
    <cellStyle name="Normal 34 4 2" xfId="17189"/>
    <cellStyle name="Normal 34 4 3" xfId="17190"/>
    <cellStyle name="Normal 34 4 4" xfId="17191"/>
    <cellStyle name="Normal 34 5" xfId="17192"/>
    <cellStyle name="Normal 34 6" xfId="17193"/>
    <cellStyle name="Normal 34 7" xfId="17194"/>
    <cellStyle name="Normal 35" xfId="17195"/>
    <cellStyle name="Normal 35 2" xfId="17196"/>
    <cellStyle name="Normal 35 2 2" xfId="17197"/>
    <cellStyle name="Normal 35 2 2 2" xfId="17198"/>
    <cellStyle name="Normal 35 2 2 2 2" xfId="17199"/>
    <cellStyle name="Normal 35 2 2 2 3" xfId="17200"/>
    <cellStyle name="Normal 35 2 2 2 4" xfId="17201"/>
    <cellStyle name="Normal 35 2 2 3" xfId="17202"/>
    <cellStyle name="Normal 35 2 2 4" xfId="17203"/>
    <cellStyle name="Normal 35 2 2 5" xfId="17204"/>
    <cellStyle name="Normal 35 2 3" xfId="17205"/>
    <cellStyle name="Normal 35 2 3 2" xfId="17206"/>
    <cellStyle name="Normal 35 2 3 3" xfId="17207"/>
    <cellStyle name="Normal 35 2 3 4" xfId="17208"/>
    <cellStyle name="Normal 35 2 4" xfId="17209"/>
    <cellStyle name="Normal 35 2 5" xfId="17210"/>
    <cellStyle name="Normal 35 2 6" xfId="17211"/>
    <cellStyle name="Normal 36" xfId="17212"/>
    <cellStyle name="Normal 36 2" xfId="17213"/>
    <cellStyle name="Normal 36 2 2" xfId="17214"/>
    <cellStyle name="Normal 36 2 2 2" xfId="17215"/>
    <cellStyle name="Normal 36 2 2 3" xfId="17216"/>
    <cellStyle name="Normal 36 2 2 4" xfId="17217"/>
    <cellStyle name="Normal 36 2 3" xfId="17218"/>
    <cellStyle name="Normal 36 2 4" xfId="17219"/>
    <cellStyle name="Normal 36 2 5" xfId="17220"/>
    <cellStyle name="Normal 36 3" xfId="17221"/>
    <cellStyle name="Normal 36 4" xfId="17222"/>
    <cellStyle name="Normal 36 4 2" xfId="17223"/>
    <cellStyle name="Normal 36 4 3" xfId="17224"/>
    <cellStyle name="Normal 36 4 4" xfId="17225"/>
    <cellStyle name="Normal 36 5" xfId="17226"/>
    <cellStyle name="Normal 36 6" xfId="17227"/>
    <cellStyle name="Normal 36 7" xfId="17228"/>
    <cellStyle name="Normal 37" xfId="17229"/>
    <cellStyle name="Normal 37 2" xfId="17230"/>
    <cellStyle name="Normal 37 3" xfId="17231"/>
    <cellStyle name="Normal 37 3 2" xfId="17232"/>
    <cellStyle name="Normal 37 3 2 2" xfId="17233"/>
    <cellStyle name="Normal 37 3 2 2 2" xfId="17234"/>
    <cellStyle name="Normal 37 3 2 2 3" xfId="17235"/>
    <cellStyle name="Normal 37 3 2 2 4" xfId="17236"/>
    <cellStyle name="Normal 37 3 2 3" xfId="17237"/>
    <cellStyle name="Normal 37 3 2 4" xfId="17238"/>
    <cellStyle name="Normal 37 3 2 5" xfId="17239"/>
    <cellStyle name="Normal 37 3 3" xfId="17240"/>
    <cellStyle name="Normal 37 3 3 2" xfId="17241"/>
    <cellStyle name="Normal 37 3 3 3" xfId="17242"/>
    <cellStyle name="Normal 37 3 3 4" xfId="17243"/>
    <cellStyle name="Normal 37 3 4" xfId="17244"/>
    <cellStyle name="Normal 37 3 5" xfId="17245"/>
    <cellStyle name="Normal 37 3 6" xfId="17246"/>
    <cellStyle name="Normal 38" xfId="17247"/>
    <cellStyle name="Normal 38 2" xfId="17248"/>
    <cellStyle name="Normal 38 3" xfId="17249"/>
    <cellStyle name="Normal 38 3 2" xfId="17250"/>
    <cellStyle name="Normal 38 3 2 2" xfId="17251"/>
    <cellStyle name="Normal 38 3 2 2 2" xfId="17252"/>
    <cellStyle name="Normal 38 3 2 2 3" xfId="17253"/>
    <cellStyle name="Normal 38 3 2 2 4" xfId="17254"/>
    <cellStyle name="Normal 38 3 2 3" xfId="17255"/>
    <cellStyle name="Normal 38 3 2 4" xfId="17256"/>
    <cellStyle name="Normal 38 3 2 5" xfId="17257"/>
    <cellStyle name="Normal 38 3 3" xfId="17258"/>
    <cellStyle name="Normal 38 3 3 2" xfId="17259"/>
    <cellStyle name="Normal 38 3 3 3" xfId="17260"/>
    <cellStyle name="Normal 38 3 3 4" xfId="17261"/>
    <cellStyle name="Normal 38 3 4" xfId="17262"/>
    <cellStyle name="Normal 38 3 5" xfId="17263"/>
    <cellStyle name="Normal 38 3 6" xfId="17264"/>
    <cellStyle name="Normal 39" xfId="17265"/>
    <cellStyle name="Normal 39 2" xfId="17266"/>
    <cellStyle name="Normal 39 3" xfId="17267"/>
    <cellStyle name="Normal 39 3 2" xfId="17268"/>
    <cellStyle name="Normal 39 3 2 2" xfId="17269"/>
    <cellStyle name="Normal 39 3 2 2 2" xfId="17270"/>
    <cellStyle name="Normal 39 3 2 2 3" xfId="17271"/>
    <cellStyle name="Normal 39 3 2 2 4" xfId="17272"/>
    <cellStyle name="Normal 39 3 2 3" xfId="17273"/>
    <cellStyle name="Normal 39 3 2 4" xfId="17274"/>
    <cellStyle name="Normal 39 3 2 5" xfId="17275"/>
    <cellStyle name="Normal 39 3 3" xfId="17276"/>
    <cellStyle name="Normal 39 3 3 2" xfId="17277"/>
    <cellStyle name="Normal 39 3 3 3" xfId="17278"/>
    <cellStyle name="Normal 39 3 3 4" xfId="17279"/>
    <cellStyle name="Normal 39 3 4" xfId="17280"/>
    <cellStyle name="Normal 39 3 5" xfId="17281"/>
    <cellStyle name="Normal 39 3 6" xfId="17282"/>
    <cellStyle name="Normal 4" xfId="14"/>
    <cellStyle name="Normal 4 10" xfId="17283"/>
    <cellStyle name="Normal 4 11" xfId="17284"/>
    <cellStyle name="Normal 4 12" xfId="17285"/>
    <cellStyle name="Normal 4 13" xfId="17286"/>
    <cellStyle name="Normal 4 13 2" xfId="17287"/>
    <cellStyle name="Normal 4 13 3" xfId="17288"/>
    <cellStyle name="Normal 4 13 4" xfId="17289"/>
    <cellStyle name="Normal 4 14" xfId="17290"/>
    <cellStyle name="Normal 4 14 2" xfId="17291"/>
    <cellStyle name="Normal 4 14 3" xfId="17292"/>
    <cellStyle name="Normal 4 2" xfId="17293"/>
    <cellStyle name="Normal 4 2 10" xfId="17294"/>
    <cellStyle name="Normal 4 2 11" xfId="17295"/>
    <cellStyle name="Normal 4 2 11 2" xfId="17296"/>
    <cellStyle name="Normal 4 2 11 2 2" xfId="17297"/>
    <cellStyle name="Normal 4 2 11 2 3" xfId="17298"/>
    <cellStyle name="Normal 4 2 11 2 4" xfId="17299"/>
    <cellStyle name="Normal 4 2 11 3" xfId="17300"/>
    <cellStyle name="Normal 4 2 11 4" xfId="17301"/>
    <cellStyle name="Normal 4 2 11 5" xfId="17302"/>
    <cellStyle name="Normal 4 2 12" xfId="17303"/>
    <cellStyle name="Normal 4 2 13" xfId="17304"/>
    <cellStyle name="Normal 4 2 14" xfId="17305"/>
    <cellStyle name="Normal 4 2 2" xfId="17306"/>
    <cellStyle name="Normal 4 2 2 10" xfId="17307"/>
    <cellStyle name="Normal 4 2 2 10 2" xfId="17308"/>
    <cellStyle name="Normal 4 2 2 10 2 2" xfId="17309"/>
    <cellStyle name="Normal 4 2 2 10 2 3" xfId="17310"/>
    <cellStyle name="Normal 4 2 2 10 2 4" xfId="17311"/>
    <cellStyle name="Normal 4 2 2 10 3" xfId="17312"/>
    <cellStyle name="Normal 4 2 2 10 4" xfId="17313"/>
    <cellStyle name="Normal 4 2 2 10 5" xfId="17314"/>
    <cellStyle name="Normal 4 2 2 11" xfId="17315"/>
    <cellStyle name="Normal 4 2 2 12" xfId="17316"/>
    <cellStyle name="Normal 4 2 2 13" xfId="17317"/>
    <cellStyle name="Normal 4 2 2 14" xfId="17318"/>
    <cellStyle name="Normal 4 2 2 2" xfId="17319"/>
    <cellStyle name="Normal 4 2 2 2 2" xfId="17320"/>
    <cellStyle name="Normal 4 2 2 2 2 2" xfId="17321"/>
    <cellStyle name="Normal 4 2 2 2 2 2 2" xfId="17322"/>
    <cellStyle name="Normal 4 2 2 2 2 2 2 2" xfId="17323"/>
    <cellStyle name="Normal 4 2 2 2 2 2 2 2 2" xfId="17324"/>
    <cellStyle name="Normal 4 2 2 2 2 2 2 2 3" xfId="17325"/>
    <cellStyle name="Normal 4 2 2 2 2 2 2 2 4" xfId="17326"/>
    <cellStyle name="Normal 4 2 2 2 2 2 2 3" xfId="17327"/>
    <cellStyle name="Normal 4 2 2 2 2 2 2 4" xfId="17328"/>
    <cellStyle name="Normal 4 2 2 2 2 2 2 5" xfId="17329"/>
    <cellStyle name="Normal 4 2 2 2 2 2 3" xfId="17330"/>
    <cellStyle name="Normal 4 2 2 2 2 2 3 2" xfId="17331"/>
    <cellStyle name="Normal 4 2 2 2 2 2 3 3" xfId="17332"/>
    <cellStyle name="Normal 4 2 2 2 2 2 3 4" xfId="17333"/>
    <cellStyle name="Normal 4 2 2 2 2 2 4" xfId="17334"/>
    <cellStyle name="Normal 4 2 2 2 2 2 5" xfId="17335"/>
    <cellStyle name="Normal 4 2 2 2 2 2 6" xfId="17336"/>
    <cellStyle name="Normal 4 2 2 2 2 3" xfId="17337"/>
    <cellStyle name="Normal 4 2 2 2 2 3 2" xfId="17338"/>
    <cellStyle name="Normal 4 2 2 2 2 3 2 2" xfId="17339"/>
    <cellStyle name="Normal 4 2 2 2 2 3 2 2 2" xfId="17340"/>
    <cellStyle name="Normal 4 2 2 2 2 3 2 2 3" xfId="17341"/>
    <cellStyle name="Normal 4 2 2 2 2 3 2 2 4" xfId="17342"/>
    <cellStyle name="Normal 4 2 2 2 2 3 2 3" xfId="17343"/>
    <cellStyle name="Normal 4 2 2 2 2 3 2 4" xfId="17344"/>
    <cellStyle name="Normal 4 2 2 2 2 3 2 5" xfId="17345"/>
    <cellStyle name="Normal 4 2 2 2 2 3 3" xfId="17346"/>
    <cellStyle name="Normal 4 2 2 2 2 3 3 2" xfId="17347"/>
    <cellStyle name="Normal 4 2 2 2 2 3 3 3" xfId="17348"/>
    <cellStyle name="Normal 4 2 2 2 2 3 3 4" xfId="17349"/>
    <cellStyle name="Normal 4 2 2 2 2 3 4" xfId="17350"/>
    <cellStyle name="Normal 4 2 2 2 2 3 5" xfId="17351"/>
    <cellStyle name="Normal 4 2 2 2 2 3 6" xfId="17352"/>
    <cellStyle name="Normal 4 2 2 2 2 4" xfId="17353"/>
    <cellStyle name="Normal 4 2 2 2 2 4 2" xfId="17354"/>
    <cellStyle name="Normal 4 2 2 2 2 4 2 2" xfId="17355"/>
    <cellStyle name="Normal 4 2 2 2 2 4 2 3" xfId="17356"/>
    <cellStyle name="Normal 4 2 2 2 2 4 2 4" xfId="17357"/>
    <cellStyle name="Normal 4 2 2 2 2 4 3" xfId="17358"/>
    <cellStyle name="Normal 4 2 2 2 2 4 4" xfId="17359"/>
    <cellStyle name="Normal 4 2 2 2 2 4 5" xfId="17360"/>
    <cellStyle name="Normal 4 2 2 2 2 5" xfId="17361"/>
    <cellStyle name="Normal 4 2 2 2 2 5 2" xfId="17362"/>
    <cellStyle name="Normal 4 2 2 2 2 5 3" xfId="17363"/>
    <cellStyle name="Normal 4 2 2 2 2 5 4" xfId="17364"/>
    <cellStyle name="Normal 4 2 2 2 2 6" xfId="17365"/>
    <cellStyle name="Normal 4 2 2 2 2 7" xfId="17366"/>
    <cellStyle name="Normal 4 2 2 2 2 8" xfId="17367"/>
    <cellStyle name="Normal 4 2 2 2 3" xfId="17368"/>
    <cellStyle name="Normal 4 2 2 2 3 2" xfId="17369"/>
    <cellStyle name="Normal 4 2 2 2 3 2 2" xfId="17370"/>
    <cellStyle name="Normal 4 2 2 2 3 2 2 2" xfId="17371"/>
    <cellStyle name="Normal 4 2 2 2 3 2 2 3" xfId="17372"/>
    <cellStyle name="Normal 4 2 2 2 3 2 2 4" xfId="17373"/>
    <cellStyle name="Normal 4 2 2 2 3 2 3" xfId="17374"/>
    <cellStyle name="Normal 4 2 2 2 3 2 4" xfId="17375"/>
    <cellStyle name="Normal 4 2 2 2 3 2 5" xfId="17376"/>
    <cellStyle name="Normal 4 2 2 2 3 3" xfId="17377"/>
    <cellStyle name="Normal 4 2 2 2 3 3 2" xfId="17378"/>
    <cellStyle name="Normal 4 2 2 2 3 3 3" xfId="17379"/>
    <cellStyle name="Normal 4 2 2 2 3 3 4" xfId="17380"/>
    <cellStyle name="Normal 4 2 2 2 3 4" xfId="17381"/>
    <cellStyle name="Normal 4 2 2 2 3 5" xfId="17382"/>
    <cellStyle name="Normal 4 2 2 2 3 6" xfId="17383"/>
    <cellStyle name="Normal 4 2 2 2 4" xfId="17384"/>
    <cellStyle name="Normal 4 2 2 2 4 2" xfId="17385"/>
    <cellStyle name="Normal 4 2 2 2 4 2 2" xfId="17386"/>
    <cellStyle name="Normal 4 2 2 2 4 2 2 2" xfId="17387"/>
    <cellStyle name="Normal 4 2 2 2 4 2 2 3" xfId="17388"/>
    <cellStyle name="Normal 4 2 2 2 4 2 2 4" xfId="17389"/>
    <cellStyle name="Normal 4 2 2 2 4 2 3" xfId="17390"/>
    <cellStyle name="Normal 4 2 2 2 4 2 4" xfId="17391"/>
    <cellStyle name="Normal 4 2 2 2 4 2 5" xfId="17392"/>
    <cellStyle name="Normal 4 2 2 2 4 3" xfId="17393"/>
    <cellStyle name="Normal 4 2 2 2 4 3 2" xfId="17394"/>
    <cellStyle name="Normal 4 2 2 2 4 3 3" xfId="17395"/>
    <cellStyle name="Normal 4 2 2 2 4 3 4" xfId="17396"/>
    <cellStyle name="Normal 4 2 2 2 4 4" xfId="17397"/>
    <cellStyle name="Normal 4 2 2 2 4 5" xfId="17398"/>
    <cellStyle name="Normal 4 2 2 2 4 6" xfId="17399"/>
    <cellStyle name="Normal 4 2 2 2 5" xfId="17400"/>
    <cellStyle name="Normal 4 2 2 2 5 2" xfId="17401"/>
    <cellStyle name="Normal 4 2 2 2 5 2 2" xfId="17402"/>
    <cellStyle name="Normal 4 2 2 2 5 2 3" xfId="17403"/>
    <cellStyle name="Normal 4 2 2 2 5 2 4" xfId="17404"/>
    <cellStyle name="Normal 4 2 2 2 5 3" xfId="17405"/>
    <cellStyle name="Normal 4 2 2 2 5 4" xfId="17406"/>
    <cellStyle name="Normal 4 2 2 2 5 5" xfId="17407"/>
    <cellStyle name="Normal 4 2 2 2 6" xfId="17408"/>
    <cellStyle name="Normal 4 2 2 2 6 2" xfId="17409"/>
    <cellStyle name="Normal 4 2 2 2 6 3" xfId="17410"/>
    <cellStyle name="Normal 4 2 2 2 6 4" xfId="17411"/>
    <cellStyle name="Normal 4 2 2 2 7" xfId="17412"/>
    <cellStyle name="Normal 4 2 2 2 8" xfId="17413"/>
    <cellStyle name="Normal 4 2 2 2 9" xfId="17414"/>
    <cellStyle name="Normal 4 2 2 3" xfId="17415"/>
    <cellStyle name="Normal 4 2 2 3 2" xfId="17416"/>
    <cellStyle name="Normal 4 2 2 3 2 2" xfId="17417"/>
    <cellStyle name="Normal 4 2 2 3 2 2 2" xfId="17418"/>
    <cellStyle name="Normal 4 2 2 3 2 2 2 2" xfId="17419"/>
    <cellStyle name="Normal 4 2 2 3 2 2 2 2 2" xfId="17420"/>
    <cellStyle name="Normal 4 2 2 3 2 2 2 2 3" xfId="17421"/>
    <cellStyle name="Normal 4 2 2 3 2 2 2 2 4" xfId="17422"/>
    <cellStyle name="Normal 4 2 2 3 2 2 2 3" xfId="17423"/>
    <cellStyle name="Normal 4 2 2 3 2 2 2 4" xfId="17424"/>
    <cellStyle name="Normal 4 2 2 3 2 2 2 5" xfId="17425"/>
    <cellStyle name="Normal 4 2 2 3 2 2 3" xfId="17426"/>
    <cellStyle name="Normal 4 2 2 3 2 2 3 2" xfId="17427"/>
    <cellStyle name="Normal 4 2 2 3 2 2 3 3" xfId="17428"/>
    <cellStyle name="Normal 4 2 2 3 2 2 3 4" xfId="17429"/>
    <cellStyle name="Normal 4 2 2 3 2 2 4" xfId="17430"/>
    <cellStyle name="Normal 4 2 2 3 2 2 5" xfId="17431"/>
    <cellStyle name="Normal 4 2 2 3 2 2 6" xfId="17432"/>
    <cellStyle name="Normal 4 2 2 3 2 3" xfId="17433"/>
    <cellStyle name="Normal 4 2 2 3 2 3 2" xfId="17434"/>
    <cellStyle name="Normal 4 2 2 3 2 3 2 2" xfId="17435"/>
    <cellStyle name="Normal 4 2 2 3 2 3 2 2 2" xfId="17436"/>
    <cellStyle name="Normal 4 2 2 3 2 3 2 2 3" xfId="17437"/>
    <cellStyle name="Normal 4 2 2 3 2 3 2 2 4" xfId="17438"/>
    <cellStyle name="Normal 4 2 2 3 2 3 2 3" xfId="17439"/>
    <cellStyle name="Normal 4 2 2 3 2 3 2 4" xfId="17440"/>
    <cellStyle name="Normal 4 2 2 3 2 3 2 5" xfId="17441"/>
    <cellStyle name="Normal 4 2 2 3 2 3 3" xfId="17442"/>
    <cellStyle name="Normal 4 2 2 3 2 3 3 2" xfId="17443"/>
    <cellStyle name="Normal 4 2 2 3 2 3 3 3" xfId="17444"/>
    <cellStyle name="Normal 4 2 2 3 2 3 3 4" xfId="17445"/>
    <cellStyle name="Normal 4 2 2 3 2 3 4" xfId="17446"/>
    <cellStyle name="Normal 4 2 2 3 2 3 5" xfId="17447"/>
    <cellStyle name="Normal 4 2 2 3 2 3 6" xfId="17448"/>
    <cellStyle name="Normal 4 2 2 3 2 4" xfId="17449"/>
    <cellStyle name="Normal 4 2 2 3 2 4 2" xfId="17450"/>
    <cellStyle name="Normal 4 2 2 3 2 4 2 2" xfId="17451"/>
    <cellStyle name="Normal 4 2 2 3 2 4 2 3" xfId="17452"/>
    <cellStyle name="Normal 4 2 2 3 2 4 2 4" xfId="17453"/>
    <cellStyle name="Normal 4 2 2 3 2 4 3" xfId="17454"/>
    <cellStyle name="Normal 4 2 2 3 2 4 4" xfId="17455"/>
    <cellStyle name="Normal 4 2 2 3 2 4 5" xfId="17456"/>
    <cellStyle name="Normal 4 2 2 3 2 5" xfId="17457"/>
    <cellStyle name="Normal 4 2 2 3 2 5 2" xfId="17458"/>
    <cellStyle name="Normal 4 2 2 3 2 5 3" xfId="17459"/>
    <cellStyle name="Normal 4 2 2 3 2 5 4" xfId="17460"/>
    <cellStyle name="Normal 4 2 2 3 2 6" xfId="17461"/>
    <cellStyle name="Normal 4 2 2 3 2 7" xfId="17462"/>
    <cellStyle name="Normal 4 2 2 3 2 8" xfId="17463"/>
    <cellStyle name="Normal 4 2 2 3 3" xfId="17464"/>
    <cellStyle name="Normal 4 2 2 3 3 2" xfId="17465"/>
    <cellStyle name="Normal 4 2 2 3 3 2 2" xfId="17466"/>
    <cellStyle name="Normal 4 2 2 3 3 2 2 2" xfId="17467"/>
    <cellStyle name="Normal 4 2 2 3 3 2 2 3" xfId="17468"/>
    <cellStyle name="Normal 4 2 2 3 3 2 2 4" xfId="17469"/>
    <cellStyle name="Normal 4 2 2 3 3 2 3" xfId="17470"/>
    <cellStyle name="Normal 4 2 2 3 3 2 4" xfId="17471"/>
    <cellStyle name="Normal 4 2 2 3 3 2 5" xfId="17472"/>
    <cellStyle name="Normal 4 2 2 3 3 3" xfId="17473"/>
    <cellStyle name="Normal 4 2 2 3 3 3 2" xfId="17474"/>
    <cellStyle name="Normal 4 2 2 3 3 3 3" xfId="17475"/>
    <cellStyle name="Normal 4 2 2 3 3 3 4" xfId="17476"/>
    <cellStyle name="Normal 4 2 2 3 3 4" xfId="17477"/>
    <cellStyle name="Normal 4 2 2 3 3 5" xfId="17478"/>
    <cellStyle name="Normal 4 2 2 3 3 6" xfId="17479"/>
    <cellStyle name="Normal 4 2 2 3 4" xfId="17480"/>
    <cellStyle name="Normal 4 2 2 3 4 2" xfId="17481"/>
    <cellStyle name="Normal 4 2 2 3 4 2 2" xfId="17482"/>
    <cellStyle name="Normal 4 2 2 3 4 2 2 2" xfId="17483"/>
    <cellStyle name="Normal 4 2 2 3 4 2 2 3" xfId="17484"/>
    <cellStyle name="Normal 4 2 2 3 4 2 2 4" xfId="17485"/>
    <cellStyle name="Normal 4 2 2 3 4 2 3" xfId="17486"/>
    <cellStyle name="Normal 4 2 2 3 4 2 4" xfId="17487"/>
    <cellStyle name="Normal 4 2 2 3 4 2 5" xfId="17488"/>
    <cellStyle name="Normal 4 2 2 3 4 3" xfId="17489"/>
    <cellStyle name="Normal 4 2 2 3 4 3 2" xfId="17490"/>
    <cellStyle name="Normal 4 2 2 3 4 3 3" xfId="17491"/>
    <cellStyle name="Normal 4 2 2 3 4 3 4" xfId="17492"/>
    <cellStyle name="Normal 4 2 2 3 4 4" xfId="17493"/>
    <cellStyle name="Normal 4 2 2 3 4 5" xfId="17494"/>
    <cellStyle name="Normal 4 2 2 3 4 6" xfId="17495"/>
    <cellStyle name="Normal 4 2 2 3 5" xfId="17496"/>
    <cellStyle name="Normal 4 2 2 3 5 2" xfId="17497"/>
    <cellStyle name="Normal 4 2 2 3 5 2 2" xfId="17498"/>
    <cellStyle name="Normal 4 2 2 3 5 2 3" xfId="17499"/>
    <cellStyle name="Normal 4 2 2 3 5 2 4" xfId="17500"/>
    <cellStyle name="Normal 4 2 2 3 5 3" xfId="17501"/>
    <cellStyle name="Normal 4 2 2 3 5 4" xfId="17502"/>
    <cellStyle name="Normal 4 2 2 3 5 5" xfId="17503"/>
    <cellStyle name="Normal 4 2 2 3 6" xfId="17504"/>
    <cellStyle name="Normal 4 2 2 3 6 2" xfId="17505"/>
    <cellStyle name="Normal 4 2 2 3 6 3" xfId="17506"/>
    <cellStyle name="Normal 4 2 2 3 6 4" xfId="17507"/>
    <cellStyle name="Normal 4 2 2 3 7" xfId="17508"/>
    <cellStyle name="Normal 4 2 2 3 8" xfId="17509"/>
    <cellStyle name="Normal 4 2 2 3 9" xfId="17510"/>
    <cellStyle name="Normal 4 2 2 4" xfId="17511"/>
    <cellStyle name="Normal 4 2 2 4 2" xfId="17512"/>
    <cellStyle name="Normal 4 2 2 4 2 2" xfId="17513"/>
    <cellStyle name="Normal 4 2 2 4 2 2 2" xfId="17514"/>
    <cellStyle name="Normal 4 2 2 4 2 2 2 2" xfId="17515"/>
    <cellStyle name="Normal 4 2 2 4 2 2 2 2 2" xfId="17516"/>
    <cellStyle name="Normal 4 2 2 4 2 2 2 2 3" xfId="17517"/>
    <cellStyle name="Normal 4 2 2 4 2 2 2 2 4" xfId="17518"/>
    <cellStyle name="Normal 4 2 2 4 2 2 2 3" xfId="17519"/>
    <cellStyle name="Normal 4 2 2 4 2 2 2 4" xfId="17520"/>
    <cellStyle name="Normal 4 2 2 4 2 2 2 5" xfId="17521"/>
    <cellStyle name="Normal 4 2 2 4 2 2 3" xfId="17522"/>
    <cellStyle name="Normal 4 2 2 4 2 2 3 2" xfId="17523"/>
    <cellStyle name="Normal 4 2 2 4 2 2 3 3" xfId="17524"/>
    <cellStyle name="Normal 4 2 2 4 2 2 3 4" xfId="17525"/>
    <cellStyle name="Normal 4 2 2 4 2 2 4" xfId="17526"/>
    <cellStyle name="Normal 4 2 2 4 2 2 5" xfId="17527"/>
    <cellStyle name="Normal 4 2 2 4 2 2 6" xfId="17528"/>
    <cellStyle name="Normal 4 2 2 4 2 3" xfId="17529"/>
    <cellStyle name="Normal 4 2 2 4 2 3 2" xfId="17530"/>
    <cellStyle name="Normal 4 2 2 4 2 3 2 2" xfId="17531"/>
    <cellStyle name="Normal 4 2 2 4 2 3 2 2 2" xfId="17532"/>
    <cellStyle name="Normal 4 2 2 4 2 3 2 2 3" xfId="17533"/>
    <cellStyle name="Normal 4 2 2 4 2 3 2 2 4" xfId="17534"/>
    <cellStyle name="Normal 4 2 2 4 2 3 2 3" xfId="17535"/>
    <cellStyle name="Normal 4 2 2 4 2 3 2 4" xfId="17536"/>
    <cellStyle name="Normal 4 2 2 4 2 3 2 5" xfId="17537"/>
    <cellStyle name="Normal 4 2 2 4 2 3 3" xfId="17538"/>
    <cellStyle name="Normal 4 2 2 4 2 3 3 2" xfId="17539"/>
    <cellStyle name="Normal 4 2 2 4 2 3 3 3" xfId="17540"/>
    <cellStyle name="Normal 4 2 2 4 2 3 3 4" xfId="17541"/>
    <cellStyle name="Normal 4 2 2 4 2 3 4" xfId="17542"/>
    <cellStyle name="Normal 4 2 2 4 2 3 5" xfId="17543"/>
    <cellStyle name="Normal 4 2 2 4 2 3 6" xfId="17544"/>
    <cellStyle name="Normal 4 2 2 4 2 4" xfId="17545"/>
    <cellStyle name="Normal 4 2 2 4 2 4 2" xfId="17546"/>
    <cellStyle name="Normal 4 2 2 4 2 4 2 2" xfId="17547"/>
    <cellStyle name="Normal 4 2 2 4 2 4 2 3" xfId="17548"/>
    <cellStyle name="Normal 4 2 2 4 2 4 2 4" xfId="17549"/>
    <cellStyle name="Normal 4 2 2 4 2 4 3" xfId="17550"/>
    <cellStyle name="Normal 4 2 2 4 2 4 4" xfId="17551"/>
    <cellStyle name="Normal 4 2 2 4 2 4 5" xfId="17552"/>
    <cellStyle name="Normal 4 2 2 4 2 5" xfId="17553"/>
    <cellStyle name="Normal 4 2 2 4 2 5 2" xfId="17554"/>
    <cellStyle name="Normal 4 2 2 4 2 5 3" xfId="17555"/>
    <cellStyle name="Normal 4 2 2 4 2 5 4" xfId="17556"/>
    <cellStyle name="Normal 4 2 2 4 2 6" xfId="17557"/>
    <cellStyle name="Normal 4 2 2 4 2 7" xfId="17558"/>
    <cellStyle name="Normal 4 2 2 4 2 8" xfId="17559"/>
    <cellStyle name="Normal 4 2 2 4 3" xfId="17560"/>
    <cellStyle name="Normal 4 2 2 4 3 2" xfId="17561"/>
    <cellStyle name="Normal 4 2 2 4 3 2 2" xfId="17562"/>
    <cellStyle name="Normal 4 2 2 4 3 2 2 2" xfId="17563"/>
    <cellStyle name="Normal 4 2 2 4 3 2 2 3" xfId="17564"/>
    <cellStyle name="Normal 4 2 2 4 3 2 2 4" xfId="17565"/>
    <cellStyle name="Normal 4 2 2 4 3 2 3" xfId="17566"/>
    <cellStyle name="Normal 4 2 2 4 3 2 4" xfId="17567"/>
    <cellStyle name="Normal 4 2 2 4 3 2 5" xfId="17568"/>
    <cellStyle name="Normal 4 2 2 4 3 3" xfId="17569"/>
    <cellStyle name="Normal 4 2 2 4 3 3 2" xfId="17570"/>
    <cellStyle name="Normal 4 2 2 4 3 3 3" xfId="17571"/>
    <cellStyle name="Normal 4 2 2 4 3 3 4" xfId="17572"/>
    <cellStyle name="Normal 4 2 2 4 3 4" xfId="17573"/>
    <cellStyle name="Normal 4 2 2 4 3 5" xfId="17574"/>
    <cellStyle name="Normal 4 2 2 4 3 6" xfId="17575"/>
    <cellStyle name="Normal 4 2 2 4 4" xfId="17576"/>
    <cellStyle name="Normal 4 2 2 4 4 2" xfId="17577"/>
    <cellStyle name="Normal 4 2 2 4 4 2 2" xfId="17578"/>
    <cellStyle name="Normal 4 2 2 4 4 2 2 2" xfId="17579"/>
    <cellStyle name="Normal 4 2 2 4 4 2 2 3" xfId="17580"/>
    <cellStyle name="Normal 4 2 2 4 4 2 2 4" xfId="17581"/>
    <cellStyle name="Normal 4 2 2 4 4 2 3" xfId="17582"/>
    <cellStyle name="Normal 4 2 2 4 4 2 4" xfId="17583"/>
    <cellStyle name="Normal 4 2 2 4 4 2 5" xfId="17584"/>
    <cellStyle name="Normal 4 2 2 4 4 3" xfId="17585"/>
    <cellStyle name="Normal 4 2 2 4 4 3 2" xfId="17586"/>
    <cellStyle name="Normal 4 2 2 4 4 3 3" xfId="17587"/>
    <cellStyle name="Normal 4 2 2 4 4 3 4" xfId="17588"/>
    <cellStyle name="Normal 4 2 2 4 4 4" xfId="17589"/>
    <cellStyle name="Normal 4 2 2 4 4 5" xfId="17590"/>
    <cellStyle name="Normal 4 2 2 4 4 6" xfId="17591"/>
    <cellStyle name="Normal 4 2 2 4 5" xfId="17592"/>
    <cellStyle name="Normal 4 2 2 4 5 2" xfId="17593"/>
    <cellStyle name="Normal 4 2 2 4 5 2 2" xfId="17594"/>
    <cellStyle name="Normal 4 2 2 4 5 2 3" xfId="17595"/>
    <cellStyle name="Normal 4 2 2 4 5 2 4" xfId="17596"/>
    <cellStyle name="Normal 4 2 2 4 5 3" xfId="17597"/>
    <cellStyle name="Normal 4 2 2 4 5 4" xfId="17598"/>
    <cellStyle name="Normal 4 2 2 4 5 5" xfId="17599"/>
    <cellStyle name="Normal 4 2 2 4 6" xfId="17600"/>
    <cellStyle name="Normal 4 2 2 4 6 2" xfId="17601"/>
    <cellStyle name="Normal 4 2 2 4 6 3" xfId="17602"/>
    <cellStyle name="Normal 4 2 2 4 6 4" xfId="17603"/>
    <cellStyle name="Normal 4 2 2 4 7" xfId="17604"/>
    <cellStyle name="Normal 4 2 2 4 8" xfId="17605"/>
    <cellStyle name="Normal 4 2 2 4 9" xfId="17606"/>
    <cellStyle name="Normal 4 2 2 5" xfId="17607"/>
    <cellStyle name="Normal 4 2 2 5 2" xfId="17608"/>
    <cellStyle name="Normal 4 2 2 5 2 2" xfId="17609"/>
    <cellStyle name="Normal 4 2 2 5 2 2 2" xfId="17610"/>
    <cellStyle name="Normal 4 2 2 5 2 2 2 2" xfId="17611"/>
    <cellStyle name="Normal 4 2 2 5 2 2 2 3" xfId="17612"/>
    <cellStyle name="Normal 4 2 2 5 2 2 2 4" xfId="17613"/>
    <cellStyle name="Normal 4 2 2 5 2 2 3" xfId="17614"/>
    <cellStyle name="Normal 4 2 2 5 2 2 4" xfId="17615"/>
    <cellStyle name="Normal 4 2 2 5 2 2 5" xfId="17616"/>
    <cellStyle name="Normal 4 2 2 5 2 3" xfId="17617"/>
    <cellStyle name="Normal 4 2 2 5 2 3 2" xfId="17618"/>
    <cellStyle name="Normal 4 2 2 5 2 3 3" xfId="17619"/>
    <cellStyle name="Normal 4 2 2 5 2 3 4" xfId="17620"/>
    <cellStyle name="Normal 4 2 2 5 2 4" xfId="17621"/>
    <cellStyle name="Normal 4 2 2 5 2 5" xfId="17622"/>
    <cellStyle name="Normal 4 2 2 5 2 6" xfId="17623"/>
    <cellStyle name="Normal 4 2 2 5 3" xfId="17624"/>
    <cellStyle name="Normal 4 2 2 5 3 2" xfId="17625"/>
    <cellStyle name="Normal 4 2 2 5 3 2 2" xfId="17626"/>
    <cellStyle name="Normal 4 2 2 5 3 2 2 2" xfId="17627"/>
    <cellStyle name="Normal 4 2 2 5 3 2 2 3" xfId="17628"/>
    <cellStyle name="Normal 4 2 2 5 3 2 2 4" xfId="17629"/>
    <cellStyle name="Normal 4 2 2 5 3 2 3" xfId="17630"/>
    <cellStyle name="Normal 4 2 2 5 3 2 4" xfId="17631"/>
    <cellStyle name="Normal 4 2 2 5 3 2 5" xfId="17632"/>
    <cellStyle name="Normal 4 2 2 5 3 3" xfId="17633"/>
    <cellStyle name="Normal 4 2 2 5 3 3 2" xfId="17634"/>
    <cellStyle name="Normal 4 2 2 5 3 3 3" xfId="17635"/>
    <cellStyle name="Normal 4 2 2 5 3 3 4" xfId="17636"/>
    <cellStyle name="Normal 4 2 2 5 3 4" xfId="17637"/>
    <cellStyle name="Normal 4 2 2 5 3 5" xfId="17638"/>
    <cellStyle name="Normal 4 2 2 5 3 6" xfId="17639"/>
    <cellStyle name="Normal 4 2 2 5 4" xfId="17640"/>
    <cellStyle name="Normal 4 2 2 5 4 2" xfId="17641"/>
    <cellStyle name="Normal 4 2 2 5 4 2 2" xfId="17642"/>
    <cellStyle name="Normal 4 2 2 5 4 2 3" xfId="17643"/>
    <cellStyle name="Normal 4 2 2 5 4 2 4" xfId="17644"/>
    <cellStyle name="Normal 4 2 2 5 4 3" xfId="17645"/>
    <cellStyle name="Normal 4 2 2 5 4 4" xfId="17646"/>
    <cellStyle name="Normal 4 2 2 5 4 5" xfId="17647"/>
    <cellStyle name="Normal 4 2 2 5 5" xfId="17648"/>
    <cellStyle name="Normal 4 2 2 5 5 2" xfId="17649"/>
    <cellStyle name="Normal 4 2 2 5 5 3" xfId="17650"/>
    <cellStyle name="Normal 4 2 2 5 5 4" xfId="17651"/>
    <cellStyle name="Normal 4 2 2 5 6" xfId="17652"/>
    <cellStyle name="Normal 4 2 2 5 7" xfId="17653"/>
    <cellStyle name="Normal 4 2 2 5 8" xfId="17654"/>
    <cellStyle name="Normal 4 2 2 6" xfId="17655"/>
    <cellStyle name="Normal 4 2 2 6 2" xfId="17656"/>
    <cellStyle name="Normal 4 2 2 6 2 2" xfId="17657"/>
    <cellStyle name="Normal 4 2 2 6 2 2 2" xfId="17658"/>
    <cellStyle name="Normal 4 2 2 6 2 2 2 2" xfId="17659"/>
    <cellStyle name="Normal 4 2 2 6 2 2 2 3" xfId="17660"/>
    <cellStyle name="Normal 4 2 2 6 2 2 2 4" xfId="17661"/>
    <cellStyle name="Normal 4 2 2 6 2 2 3" xfId="17662"/>
    <cellStyle name="Normal 4 2 2 6 2 2 4" xfId="17663"/>
    <cellStyle name="Normal 4 2 2 6 2 2 5" xfId="17664"/>
    <cellStyle name="Normal 4 2 2 6 2 3" xfId="17665"/>
    <cellStyle name="Normal 4 2 2 6 2 3 2" xfId="17666"/>
    <cellStyle name="Normal 4 2 2 6 2 3 3" xfId="17667"/>
    <cellStyle name="Normal 4 2 2 6 2 3 4" xfId="17668"/>
    <cellStyle name="Normal 4 2 2 6 2 4" xfId="17669"/>
    <cellStyle name="Normal 4 2 2 6 2 5" xfId="17670"/>
    <cellStyle name="Normal 4 2 2 6 2 6" xfId="17671"/>
    <cellStyle name="Normal 4 2 2 6 3" xfId="17672"/>
    <cellStyle name="Normal 4 2 2 6 3 2" xfId="17673"/>
    <cellStyle name="Normal 4 2 2 6 3 2 2" xfId="17674"/>
    <cellStyle name="Normal 4 2 2 6 3 2 2 2" xfId="17675"/>
    <cellStyle name="Normal 4 2 2 6 3 2 2 3" xfId="17676"/>
    <cellStyle name="Normal 4 2 2 6 3 2 2 4" xfId="17677"/>
    <cellStyle name="Normal 4 2 2 6 3 2 3" xfId="17678"/>
    <cellStyle name="Normal 4 2 2 6 3 2 4" xfId="17679"/>
    <cellStyle name="Normal 4 2 2 6 3 2 5" xfId="17680"/>
    <cellStyle name="Normal 4 2 2 6 3 3" xfId="17681"/>
    <cellStyle name="Normal 4 2 2 6 3 3 2" xfId="17682"/>
    <cellStyle name="Normal 4 2 2 6 3 3 3" xfId="17683"/>
    <cellStyle name="Normal 4 2 2 6 3 3 4" xfId="17684"/>
    <cellStyle name="Normal 4 2 2 6 3 4" xfId="17685"/>
    <cellStyle name="Normal 4 2 2 6 3 5" xfId="17686"/>
    <cellStyle name="Normal 4 2 2 6 3 6" xfId="17687"/>
    <cellStyle name="Normal 4 2 2 6 4" xfId="17688"/>
    <cellStyle name="Normal 4 2 2 6 4 2" xfId="17689"/>
    <cellStyle name="Normal 4 2 2 6 4 2 2" xfId="17690"/>
    <cellStyle name="Normal 4 2 2 6 4 2 3" xfId="17691"/>
    <cellStyle name="Normal 4 2 2 6 4 2 4" xfId="17692"/>
    <cellStyle name="Normal 4 2 2 6 4 3" xfId="17693"/>
    <cellStyle name="Normal 4 2 2 6 4 4" xfId="17694"/>
    <cellStyle name="Normal 4 2 2 6 4 5" xfId="17695"/>
    <cellStyle name="Normal 4 2 2 6 5" xfId="17696"/>
    <cellStyle name="Normal 4 2 2 6 5 2" xfId="17697"/>
    <cellStyle name="Normal 4 2 2 6 5 3" xfId="17698"/>
    <cellStyle name="Normal 4 2 2 6 5 4" xfId="17699"/>
    <cellStyle name="Normal 4 2 2 6 6" xfId="17700"/>
    <cellStyle name="Normal 4 2 2 6 7" xfId="17701"/>
    <cellStyle name="Normal 4 2 2 6 8" xfId="17702"/>
    <cellStyle name="Normal 4 2 2 7" xfId="17703"/>
    <cellStyle name="Normal 4 2 2 7 2" xfId="17704"/>
    <cellStyle name="Normal 4 2 2 7 2 2" xfId="17705"/>
    <cellStyle name="Normal 4 2 2 7 2 2 2" xfId="17706"/>
    <cellStyle name="Normal 4 2 2 7 2 2 3" xfId="17707"/>
    <cellStyle name="Normal 4 2 2 7 2 2 4" xfId="17708"/>
    <cellStyle name="Normal 4 2 2 7 2 3" xfId="17709"/>
    <cellStyle name="Normal 4 2 2 7 2 4" xfId="17710"/>
    <cellStyle name="Normal 4 2 2 7 2 5" xfId="17711"/>
    <cellStyle name="Normal 4 2 2 7 3" xfId="17712"/>
    <cellStyle name="Normal 4 2 2 7 3 2" xfId="17713"/>
    <cellStyle name="Normal 4 2 2 7 3 3" xfId="17714"/>
    <cellStyle name="Normal 4 2 2 7 3 4" xfId="17715"/>
    <cellStyle name="Normal 4 2 2 7 4" xfId="17716"/>
    <cellStyle name="Normal 4 2 2 7 5" xfId="17717"/>
    <cellStyle name="Normal 4 2 2 7 6" xfId="17718"/>
    <cellStyle name="Normal 4 2 2 8" xfId="17719"/>
    <cellStyle name="Normal 4 2 2 8 2" xfId="17720"/>
    <cellStyle name="Normal 4 2 2 8 2 2" xfId="17721"/>
    <cellStyle name="Normal 4 2 2 8 2 2 2" xfId="17722"/>
    <cellStyle name="Normal 4 2 2 8 2 2 3" xfId="17723"/>
    <cellStyle name="Normal 4 2 2 8 2 2 4" xfId="17724"/>
    <cellStyle name="Normal 4 2 2 8 2 3" xfId="17725"/>
    <cellStyle name="Normal 4 2 2 8 2 4" xfId="17726"/>
    <cellStyle name="Normal 4 2 2 8 2 5" xfId="17727"/>
    <cellStyle name="Normal 4 2 2 8 3" xfId="17728"/>
    <cellStyle name="Normal 4 2 2 8 3 2" xfId="17729"/>
    <cellStyle name="Normal 4 2 2 8 3 3" xfId="17730"/>
    <cellStyle name="Normal 4 2 2 8 3 4" xfId="17731"/>
    <cellStyle name="Normal 4 2 2 8 4" xfId="17732"/>
    <cellStyle name="Normal 4 2 2 8 5" xfId="17733"/>
    <cellStyle name="Normal 4 2 2 8 6" xfId="17734"/>
    <cellStyle name="Normal 4 2 2 9" xfId="17735"/>
    <cellStyle name="Normal 4 2 3" xfId="17736"/>
    <cellStyle name="Normal 4 2 3 10" xfId="17737"/>
    <cellStyle name="Normal 4 2 3 2" xfId="17738"/>
    <cellStyle name="Normal 4 2 3 2 2" xfId="17739"/>
    <cellStyle name="Normal 4 2 3 2 2 2" xfId="17740"/>
    <cellStyle name="Normal 4 2 3 2 2 2 2" xfId="17741"/>
    <cellStyle name="Normal 4 2 3 2 2 2 2 2" xfId="17742"/>
    <cellStyle name="Normal 4 2 3 2 2 2 2 3" xfId="17743"/>
    <cellStyle name="Normal 4 2 3 2 2 2 2 4" xfId="17744"/>
    <cellStyle name="Normal 4 2 3 2 2 2 3" xfId="17745"/>
    <cellStyle name="Normal 4 2 3 2 2 2 4" xfId="17746"/>
    <cellStyle name="Normal 4 2 3 2 2 2 5" xfId="17747"/>
    <cellStyle name="Normal 4 2 3 2 2 3" xfId="17748"/>
    <cellStyle name="Normal 4 2 3 2 2 3 2" xfId="17749"/>
    <cellStyle name="Normal 4 2 3 2 2 3 3" xfId="17750"/>
    <cellStyle name="Normal 4 2 3 2 2 3 4" xfId="17751"/>
    <cellStyle name="Normal 4 2 3 2 2 4" xfId="17752"/>
    <cellStyle name="Normal 4 2 3 2 2 5" xfId="17753"/>
    <cellStyle name="Normal 4 2 3 2 2 6" xfId="17754"/>
    <cellStyle name="Normal 4 2 3 2 3" xfId="17755"/>
    <cellStyle name="Normal 4 2 3 2 3 2" xfId="17756"/>
    <cellStyle name="Normal 4 2 3 2 3 2 2" xfId="17757"/>
    <cellStyle name="Normal 4 2 3 2 3 2 2 2" xfId="17758"/>
    <cellStyle name="Normal 4 2 3 2 3 2 2 3" xfId="17759"/>
    <cellStyle name="Normal 4 2 3 2 3 2 2 4" xfId="17760"/>
    <cellStyle name="Normal 4 2 3 2 3 2 3" xfId="17761"/>
    <cellStyle name="Normal 4 2 3 2 3 2 4" xfId="17762"/>
    <cellStyle name="Normal 4 2 3 2 3 2 5" xfId="17763"/>
    <cellStyle name="Normal 4 2 3 2 3 3" xfId="17764"/>
    <cellStyle name="Normal 4 2 3 2 3 3 2" xfId="17765"/>
    <cellStyle name="Normal 4 2 3 2 3 3 3" xfId="17766"/>
    <cellStyle name="Normal 4 2 3 2 3 3 4" xfId="17767"/>
    <cellStyle name="Normal 4 2 3 2 3 4" xfId="17768"/>
    <cellStyle name="Normal 4 2 3 2 3 5" xfId="17769"/>
    <cellStyle name="Normal 4 2 3 2 3 6" xfId="17770"/>
    <cellStyle name="Normal 4 2 3 2 4" xfId="17771"/>
    <cellStyle name="Normal 4 2 3 2 4 2" xfId="17772"/>
    <cellStyle name="Normal 4 2 3 2 4 2 2" xfId="17773"/>
    <cellStyle name="Normal 4 2 3 2 4 2 3" xfId="17774"/>
    <cellStyle name="Normal 4 2 3 2 4 2 4" xfId="17775"/>
    <cellStyle name="Normal 4 2 3 2 4 3" xfId="17776"/>
    <cellStyle name="Normal 4 2 3 2 4 4" xfId="17777"/>
    <cellStyle name="Normal 4 2 3 2 4 5" xfId="17778"/>
    <cellStyle name="Normal 4 2 3 2 5" xfId="17779"/>
    <cellStyle name="Normal 4 2 3 2 5 2" xfId="17780"/>
    <cellStyle name="Normal 4 2 3 2 5 3" xfId="17781"/>
    <cellStyle name="Normal 4 2 3 2 5 4" xfId="17782"/>
    <cellStyle name="Normal 4 2 3 2 6" xfId="17783"/>
    <cellStyle name="Normal 4 2 3 2 7" xfId="17784"/>
    <cellStyle name="Normal 4 2 3 2 8" xfId="17785"/>
    <cellStyle name="Normal 4 2 3 3" xfId="17786"/>
    <cellStyle name="Normal 4 2 3 3 2" xfId="17787"/>
    <cellStyle name="Normal 4 2 3 3 2 2" xfId="17788"/>
    <cellStyle name="Normal 4 2 3 3 2 2 2" xfId="17789"/>
    <cellStyle name="Normal 4 2 3 3 2 2 3" xfId="17790"/>
    <cellStyle name="Normal 4 2 3 3 2 2 4" xfId="17791"/>
    <cellStyle name="Normal 4 2 3 3 2 3" xfId="17792"/>
    <cellStyle name="Normal 4 2 3 3 2 3 2" xfId="17793"/>
    <cellStyle name="Normal 4 2 3 3 2 3 3" xfId="17794"/>
    <cellStyle name="Normal 4 2 3 3 2 3 4" xfId="17795"/>
    <cellStyle name="Normal 4 2 3 3 2 4" xfId="17796"/>
    <cellStyle name="Normal 4 2 3 3 2 5" xfId="17797"/>
    <cellStyle name="Normal 4 2 3 3 2 6" xfId="17798"/>
    <cellStyle name="Normal 4 2 3 3 3" xfId="17799"/>
    <cellStyle name="Normal 4 2 3 3 3 2" xfId="17800"/>
    <cellStyle name="Normal 4 2 3 3 3 3" xfId="17801"/>
    <cellStyle name="Normal 4 2 3 3 3 4" xfId="17802"/>
    <cellStyle name="Normal 4 2 3 3 4" xfId="17803"/>
    <cellStyle name="Normal 4 2 3 3 4 2" xfId="17804"/>
    <cellStyle name="Normal 4 2 3 3 4 3" xfId="17805"/>
    <cellStyle name="Normal 4 2 3 3 4 4" xfId="17806"/>
    <cellStyle name="Normal 4 2 3 3 5" xfId="17807"/>
    <cellStyle name="Normal 4 2 3 3 6" xfId="17808"/>
    <cellStyle name="Normal 4 2 3 3 7" xfId="17809"/>
    <cellStyle name="Normal 4 2 3 4" xfId="17810"/>
    <cellStyle name="Normal 4 2 3 4 2" xfId="17811"/>
    <cellStyle name="Normal 4 2 3 4 2 2" xfId="17812"/>
    <cellStyle name="Normal 4 2 3 4 2 2 2" xfId="17813"/>
    <cellStyle name="Normal 4 2 3 4 2 2 3" xfId="17814"/>
    <cellStyle name="Normal 4 2 3 4 2 2 4" xfId="17815"/>
    <cellStyle name="Normal 4 2 3 4 2 3" xfId="17816"/>
    <cellStyle name="Normal 4 2 3 4 2 4" xfId="17817"/>
    <cellStyle name="Normal 4 2 3 4 2 5" xfId="17818"/>
    <cellStyle name="Normal 4 2 3 4 3" xfId="17819"/>
    <cellStyle name="Normal 4 2 3 4 3 2" xfId="17820"/>
    <cellStyle name="Normal 4 2 3 4 3 3" xfId="17821"/>
    <cellStyle name="Normal 4 2 3 4 3 4" xfId="17822"/>
    <cellStyle name="Normal 4 2 3 4 4" xfId="17823"/>
    <cellStyle name="Normal 4 2 3 4 5" xfId="17824"/>
    <cellStyle name="Normal 4 2 3 4 6" xfId="17825"/>
    <cellStyle name="Normal 4 2 3 5" xfId="17826"/>
    <cellStyle name="Normal 4 2 3 5 2" xfId="17827"/>
    <cellStyle name="Normal 4 2 3 5 2 2" xfId="17828"/>
    <cellStyle name="Normal 4 2 3 5 2 2 2" xfId="17829"/>
    <cellStyle name="Normal 4 2 3 5 2 2 3" xfId="17830"/>
    <cellStyle name="Normal 4 2 3 5 2 2 4" xfId="17831"/>
    <cellStyle name="Normal 4 2 3 5 2 3" xfId="17832"/>
    <cellStyle name="Normal 4 2 3 5 2 4" xfId="17833"/>
    <cellStyle name="Normal 4 2 3 5 2 5" xfId="17834"/>
    <cellStyle name="Normal 4 2 3 5 3" xfId="17835"/>
    <cellStyle name="Normal 4 2 3 5 3 2" xfId="17836"/>
    <cellStyle name="Normal 4 2 3 5 3 3" xfId="17837"/>
    <cellStyle name="Normal 4 2 3 5 3 4" xfId="17838"/>
    <cellStyle name="Normal 4 2 3 5 4" xfId="17839"/>
    <cellStyle name="Normal 4 2 3 5 4 2" xfId="17840"/>
    <cellStyle name="Normal 4 2 3 5 4 3" xfId="17841"/>
    <cellStyle name="Normal 4 2 3 5 4 4" xfId="17842"/>
    <cellStyle name="Normal 4 2 3 5 5" xfId="17843"/>
    <cellStyle name="Normal 4 2 3 5 6" xfId="17844"/>
    <cellStyle name="Normal 4 2 3 5 7" xfId="17845"/>
    <cellStyle name="Normal 4 2 3 6" xfId="17846"/>
    <cellStyle name="Normal 4 2 3 6 2" xfId="17847"/>
    <cellStyle name="Normal 4 2 3 6 2 2" xfId="17848"/>
    <cellStyle name="Normal 4 2 3 6 2 3" xfId="17849"/>
    <cellStyle name="Normal 4 2 3 6 2 4" xfId="17850"/>
    <cellStyle name="Normal 4 2 3 6 3" xfId="17851"/>
    <cellStyle name="Normal 4 2 3 6 4" xfId="17852"/>
    <cellStyle name="Normal 4 2 3 6 5" xfId="17853"/>
    <cellStyle name="Normal 4 2 3 7" xfId="17854"/>
    <cellStyle name="Normal 4 2 3 7 2" xfId="17855"/>
    <cellStyle name="Normal 4 2 3 7 3" xfId="17856"/>
    <cellStyle name="Normal 4 2 3 7 4" xfId="17857"/>
    <cellStyle name="Normal 4 2 3 8" xfId="17858"/>
    <cellStyle name="Normal 4 2 3 9" xfId="17859"/>
    <cellStyle name="Normal 4 2 4" xfId="17860"/>
    <cellStyle name="Normal 4 2 4 10" xfId="17861"/>
    <cellStyle name="Normal 4 2 4 2" xfId="17862"/>
    <cellStyle name="Normal 4 2 4 2 2" xfId="17863"/>
    <cellStyle name="Normal 4 2 4 2 2 2" xfId="17864"/>
    <cellStyle name="Normal 4 2 4 2 2 2 2" xfId="17865"/>
    <cellStyle name="Normal 4 2 4 2 2 2 2 2" xfId="17866"/>
    <cellStyle name="Normal 4 2 4 2 2 2 2 3" xfId="17867"/>
    <cellStyle name="Normal 4 2 4 2 2 2 2 4" xfId="17868"/>
    <cellStyle name="Normal 4 2 4 2 2 2 3" xfId="17869"/>
    <cellStyle name="Normal 4 2 4 2 2 2 4" xfId="17870"/>
    <cellStyle name="Normal 4 2 4 2 2 2 5" xfId="17871"/>
    <cellStyle name="Normal 4 2 4 2 2 3" xfId="17872"/>
    <cellStyle name="Normal 4 2 4 2 2 3 2" xfId="17873"/>
    <cellStyle name="Normal 4 2 4 2 2 3 3" xfId="17874"/>
    <cellStyle name="Normal 4 2 4 2 2 3 4" xfId="17875"/>
    <cellStyle name="Normal 4 2 4 2 2 4" xfId="17876"/>
    <cellStyle name="Normal 4 2 4 2 2 5" xfId="17877"/>
    <cellStyle name="Normal 4 2 4 2 2 6" xfId="17878"/>
    <cellStyle name="Normal 4 2 4 2 3" xfId="17879"/>
    <cellStyle name="Normal 4 2 4 2 3 2" xfId="17880"/>
    <cellStyle name="Normal 4 2 4 2 3 2 2" xfId="17881"/>
    <cellStyle name="Normal 4 2 4 2 3 2 2 2" xfId="17882"/>
    <cellStyle name="Normal 4 2 4 2 3 2 2 3" xfId="17883"/>
    <cellStyle name="Normal 4 2 4 2 3 2 2 4" xfId="17884"/>
    <cellStyle name="Normal 4 2 4 2 3 2 3" xfId="17885"/>
    <cellStyle name="Normal 4 2 4 2 3 2 4" xfId="17886"/>
    <cellStyle name="Normal 4 2 4 2 3 2 5" xfId="17887"/>
    <cellStyle name="Normal 4 2 4 2 3 3" xfId="17888"/>
    <cellStyle name="Normal 4 2 4 2 3 3 2" xfId="17889"/>
    <cellStyle name="Normal 4 2 4 2 3 3 3" xfId="17890"/>
    <cellStyle name="Normal 4 2 4 2 3 3 4" xfId="17891"/>
    <cellStyle name="Normal 4 2 4 2 3 4" xfId="17892"/>
    <cellStyle name="Normal 4 2 4 2 3 5" xfId="17893"/>
    <cellStyle name="Normal 4 2 4 2 3 6" xfId="17894"/>
    <cellStyle name="Normal 4 2 4 2 4" xfId="17895"/>
    <cellStyle name="Normal 4 2 4 2 4 2" xfId="17896"/>
    <cellStyle name="Normal 4 2 4 2 4 2 2" xfId="17897"/>
    <cellStyle name="Normal 4 2 4 2 4 2 3" xfId="17898"/>
    <cellStyle name="Normal 4 2 4 2 4 2 4" xfId="17899"/>
    <cellStyle name="Normal 4 2 4 2 4 3" xfId="17900"/>
    <cellStyle name="Normal 4 2 4 2 4 4" xfId="17901"/>
    <cellStyle name="Normal 4 2 4 2 4 5" xfId="17902"/>
    <cellStyle name="Normal 4 2 4 2 5" xfId="17903"/>
    <cellStyle name="Normal 4 2 4 2 5 2" xfId="17904"/>
    <cellStyle name="Normal 4 2 4 2 5 3" xfId="17905"/>
    <cellStyle name="Normal 4 2 4 2 5 4" xfId="17906"/>
    <cellStyle name="Normal 4 2 4 2 6" xfId="17907"/>
    <cellStyle name="Normal 4 2 4 2 7" xfId="17908"/>
    <cellStyle name="Normal 4 2 4 2 8" xfId="17909"/>
    <cellStyle name="Normal 4 2 4 3" xfId="17910"/>
    <cellStyle name="Normal 4 2 4 3 2" xfId="17911"/>
    <cellStyle name="Normal 4 2 4 3 2 2" xfId="17912"/>
    <cellStyle name="Normal 4 2 4 3 2 2 2" xfId="17913"/>
    <cellStyle name="Normal 4 2 4 3 2 2 3" xfId="17914"/>
    <cellStyle name="Normal 4 2 4 3 2 2 4" xfId="17915"/>
    <cellStyle name="Normal 4 2 4 3 2 3" xfId="17916"/>
    <cellStyle name="Normal 4 2 4 3 2 4" xfId="17917"/>
    <cellStyle name="Normal 4 2 4 3 2 5" xfId="17918"/>
    <cellStyle name="Normal 4 2 4 3 3" xfId="17919"/>
    <cellStyle name="Normal 4 2 4 3 3 2" xfId="17920"/>
    <cellStyle name="Normal 4 2 4 3 3 3" xfId="17921"/>
    <cellStyle name="Normal 4 2 4 3 3 4" xfId="17922"/>
    <cellStyle name="Normal 4 2 4 3 4" xfId="17923"/>
    <cellStyle name="Normal 4 2 4 3 5" xfId="17924"/>
    <cellStyle name="Normal 4 2 4 3 6" xfId="17925"/>
    <cellStyle name="Normal 4 2 4 4" xfId="17926"/>
    <cellStyle name="Normal 4 2 4 4 2" xfId="17927"/>
    <cellStyle name="Normal 4 2 4 4 2 2" xfId="17928"/>
    <cellStyle name="Normal 4 2 4 4 2 2 2" xfId="17929"/>
    <cellStyle name="Normal 4 2 4 4 2 2 3" xfId="17930"/>
    <cellStyle name="Normal 4 2 4 4 2 2 4" xfId="17931"/>
    <cellStyle name="Normal 4 2 4 4 2 3" xfId="17932"/>
    <cellStyle name="Normal 4 2 4 4 2 4" xfId="17933"/>
    <cellStyle name="Normal 4 2 4 4 2 5" xfId="17934"/>
    <cellStyle name="Normal 4 2 4 4 3" xfId="17935"/>
    <cellStyle name="Normal 4 2 4 4 3 2" xfId="17936"/>
    <cellStyle name="Normal 4 2 4 4 3 3" xfId="17937"/>
    <cellStyle name="Normal 4 2 4 4 3 4" xfId="17938"/>
    <cellStyle name="Normal 4 2 4 4 4" xfId="17939"/>
    <cellStyle name="Normal 4 2 4 4 5" xfId="17940"/>
    <cellStyle name="Normal 4 2 4 4 6" xfId="17941"/>
    <cellStyle name="Normal 4 2 4 5" xfId="17942"/>
    <cellStyle name="Normal 4 2 4 5 2" xfId="17943"/>
    <cellStyle name="Normal 4 2 4 5 2 2" xfId="17944"/>
    <cellStyle name="Normal 4 2 4 5 2 2 2" xfId="17945"/>
    <cellStyle name="Normal 4 2 4 5 2 2 3" xfId="17946"/>
    <cellStyle name="Normal 4 2 4 5 2 2 4" xfId="17947"/>
    <cellStyle name="Normal 4 2 4 5 2 3" xfId="17948"/>
    <cellStyle name="Normal 4 2 4 5 2 4" xfId="17949"/>
    <cellStyle name="Normal 4 2 4 5 2 5" xfId="17950"/>
    <cellStyle name="Normal 4 2 4 5 3" xfId="17951"/>
    <cellStyle name="Normal 4 2 4 5 3 2" xfId="17952"/>
    <cellStyle name="Normal 4 2 4 5 3 3" xfId="17953"/>
    <cellStyle name="Normal 4 2 4 5 3 4" xfId="17954"/>
    <cellStyle name="Normal 4 2 4 5 4" xfId="17955"/>
    <cellStyle name="Normal 4 2 4 5 5" xfId="17956"/>
    <cellStyle name="Normal 4 2 4 5 6" xfId="17957"/>
    <cellStyle name="Normal 4 2 4 6" xfId="17958"/>
    <cellStyle name="Normal 4 2 4 6 2" xfId="17959"/>
    <cellStyle name="Normal 4 2 4 6 2 2" xfId="17960"/>
    <cellStyle name="Normal 4 2 4 6 2 3" xfId="17961"/>
    <cellStyle name="Normal 4 2 4 6 2 4" xfId="17962"/>
    <cellStyle name="Normal 4 2 4 6 3" xfId="17963"/>
    <cellStyle name="Normal 4 2 4 6 4" xfId="17964"/>
    <cellStyle name="Normal 4 2 4 6 5" xfId="17965"/>
    <cellStyle name="Normal 4 2 4 7" xfId="17966"/>
    <cellStyle name="Normal 4 2 4 7 2" xfId="17967"/>
    <cellStyle name="Normal 4 2 4 7 3" xfId="17968"/>
    <cellStyle name="Normal 4 2 4 7 4" xfId="17969"/>
    <cellStyle name="Normal 4 2 4 8" xfId="17970"/>
    <cellStyle name="Normal 4 2 4 9" xfId="17971"/>
    <cellStyle name="Normal 4 2 5" xfId="17972"/>
    <cellStyle name="Normal 4 2 5 2" xfId="17973"/>
    <cellStyle name="Normal 4 2 5 2 2" xfId="17974"/>
    <cellStyle name="Normal 4 2 5 2 2 2" xfId="17975"/>
    <cellStyle name="Normal 4 2 5 2 2 2 2" xfId="17976"/>
    <cellStyle name="Normal 4 2 5 2 2 2 2 2" xfId="17977"/>
    <cellStyle name="Normal 4 2 5 2 2 2 2 3" xfId="17978"/>
    <cellStyle name="Normal 4 2 5 2 2 2 2 4" xfId="17979"/>
    <cellStyle name="Normal 4 2 5 2 2 2 3" xfId="17980"/>
    <cellStyle name="Normal 4 2 5 2 2 2 4" xfId="17981"/>
    <cellStyle name="Normal 4 2 5 2 2 2 5" xfId="17982"/>
    <cellStyle name="Normal 4 2 5 2 2 3" xfId="17983"/>
    <cellStyle name="Normal 4 2 5 2 2 3 2" xfId="17984"/>
    <cellStyle name="Normal 4 2 5 2 2 3 3" xfId="17985"/>
    <cellStyle name="Normal 4 2 5 2 2 3 4" xfId="17986"/>
    <cellStyle name="Normal 4 2 5 2 2 4" xfId="17987"/>
    <cellStyle name="Normal 4 2 5 2 2 5" xfId="17988"/>
    <cellStyle name="Normal 4 2 5 2 2 6" xfId="17989"/>
    <cellStyle name="Normal 4 2 5 2 3" xfId="17990"/>
    <cellStyle name="Normal 4 2 5 2 3 2" xfId="17991"/>
    <cellStyle name="Normal 4 2 5 2 3 2 2" xfId="17992"/>
    <cellStyle name="Normal 4 2 5 2 3 2 2 2" xfId="17993"/>
    <cellStyle name="Normal 4 2 5 2 3 2 2 3" xfId="17994"/>
    <cellStyle name="Normal 4 2 5 2 3 2 2 4" xfId="17995"/>
    <cellStyle name="Normal 4 2 5 2 3 2 3" xfId="17996"/>
    <cellStyle name="Normal 4 2 5 2 3 2 4" xfId="17997"/>
    <cellStyle name="Normal 4 2 5 2 3 2 5" xfId="17998"/>
    <cellStyle name="Normal 4 2 5 2 3 3" xfId="17999"/>
    <cellStyle name="Normal 4 2 5 2 3 3 2" xfId="18000"/>
    <cellStyle name="Normal 4 2 5 2 3 3 3" xfId="18001"/>
    <cellStyle name="Normal 4 2 5 2 3 3 4" xfId="18002"/>
    <cellStyle name="Normal 4 2 5 2 3 4" xfId="18003"/>
    <cellStyle name="Normal 4 2 5 2 3 5" xfId="18004"/>
    <cellStyle name="Normal 4 2 5 2 3 6" xfId="18005"/>
    <cellStyle name="Normal 4 2 5 2 4" xfId="18006"/>
    <cellStyle name="Normal 4 2 5 2 4 2" xfId="18007"/>
    <cellStyle name="Normal 4 2 5 2 4 2 2" xfId="18008"/>
    <cellStyle name="Normal 4 2 5 2 4 2 3" xfId="18009"/>
    <cellStyle name="Normal 4 2 5 2 4 2 4" xfId="18010"/>
    <cellStyle name="Normal 4 2 5 2 4 3" xfId="18011"/>
    <cellStyle name="Normal 4 2 5 2 4 4" xfId="18012"/>
    <cellStyle name="Normal 4 2 5 2 4 5" xfId="18013"/>
    <cellStyle name="Normal 4 2 5 2 5" xfId="18014"/>
    <cellStyle name="Normal 4 2 5 2 5 2" xfId="18015"/>
    <cellStyle name="Normal 4 2 5 2 5 3" xfId="18016"/>
    <cellStyle name="Normal 4 2 5 2 5 4" xfId="18017"/>
    <cellStyle name="Normal 4 2 5 2 6" xfId="18018"/>
    <cellStyle name="Normal 4 2 5 2 7" xfId="18019"/>
    <cellStyle name="Normal 4 2 5 2 8" xfId="18020"/>
    <cellStyle name="Normal 4 2 5 3" xfId="18021"/>
    <cellStyle name="Normal 4 2 5 3 2" xfId="18022"/>
    <cellStyle name="Normal 4 2 5 3 2 2" xfId="18023"/>
    <cellStyle name="Normal 4 2 5 3 2 2 2" xfId="18024"/>
    <cellStyle name="Normal 4 2 5 3 2 2 3" xfId="18025"/>
    <cellStyle name="Normal 4 2 5 3 2 2 4" xfId="18026"/>
    <cellStyle name="Normal 4 2 5 3 2 3" xfId="18027"/>
    <cellStyle name="Normal 4 2 5 3 2 4" xfId="18028"/>
    <cellStyle name="Normal 4 2 5 3 2 5" xfId="18029"/>
    <cellStyle name="Normal 4 2 5 3 3" xfId="18030"/>
    <cellStyle name="Normal 4 2 5 3 3 2" xfId="18031"/>
    <cellStyle name="Normal 4 2 5 3 3 3" xfId="18032"/>
    <cellStyle name="Normal 4 2 5 3 3 4" xfId="18033"/>
    <cellStyle name="Normal 4 2 5 3 4" xfId="18034"/>
    <cellStyle name="Normal 4 2 5 3 5" xfId="18035"/>
    <cellStyle name="Normal 4 2 5 3 6" xfId="18036"/>
    <cellStyle name="Normal 4 2 5 4" xfId="18037"/>
    <cellStyle name="Normal 4 2 5 4 2" xfId="18038"/>
    <cellStyle name="Normal 4 2 5 4 2 2" xfId="18039"/>
    <cellStyle name="Normal 4 2 5 4 2 2 2" xfId="18040"/>
    <cellStyle name="Normal 4 2 5 4 2 2 3" xfId="18041"/>
    <cellStyle name="Normal 4 2 5 4 2 2 4" xfId="18042"/>
    <cellStyle name="Normal 4 2 5 4 2 3" xfId="18043"/>
    <cellStyle name="Normal 4 2 5 4 2 4" xfId="18044"/>
    <cellStyle name="Normal 4 2 5 4 2 5" xfId="18045"/>
    <cellStyle name="Normal 4 2 5 4 3" xfId="18046"/>
    <cellStyle name="Normal 4 2 5 4 3 2" xfId="18047"/>
    <cellStyle name="Normal 4 2 5 4 3 3" xfId="18048"/>
    <cellStyle name="Normal 4 2 5 4 3 4" xfId="18049"/>
    <cellStyle name="Normal 4 2 5 4 4" xfId="18050"/>
    <cellStyle name="Normal 4 2 5 4 5" xfId="18051"/>
    <cellStyle name="Normal 4 2 5 4 6" xfId="18052"/>
    <cellStyle name="Normal 4 2 5 5" xfId="18053"/>
    <cellStyle name="Normal 4 2 5 5 2" xfId="18054"/>
    <cellStyle name="Normal 4 2 5 5 2 2" xfId="18055"/>
    <cellStyle name="Normal 4 2 5 5 2 3" xfId="18056"/>
    <cellStyle name="Normal 4 2 5 5 2 4" xfId="18057"/>
    <cellStyle name="Normal 4 2 5 5 3" xfId="18058"/>
    <cellStyle name="Normal 4 2 5 5 4" xfId="18059"/>
    <cellStyle name="Normal 4 2 5 5 5" xfId="18060"/>
    <cellStyle name="Normal 4 2 5 6" xfId="18061"/>
    <cellStyle name="Normal 4 2 5 6 2" xfId="18062"/>
    <cellStyle name="Normal 4 2 5 6 3" xfId="18063"/>
    <cellStyle name="Normal 4 2 5 6 4" xfId="18064"/>
    <cellStyle name="Normal 4 2 5 7" xfId="18065"/>
    <cellStyle name="Normal 4 2 5 8" xfId="18066"/>
    <cellStyle name="Normal 4 2 5 9" xfId="18067"/>
    <cellStyle name="Normal 4 2 6" xfId="18068"/>
    <cellStyle name="Normal 4 2 6 2" xfId="18069"/>
    <cellStyle name="Normal 4 2 6 2 2" xfId="18070"/>
    <cellStyle name="Normal 4 2 6 2 2 2" xfId="18071"/>
    <cellStyle name="Normal 4 2 6 2 2 2 2" xfId="18072"/>
    <cellStyle name="Normal 4 2 6 2 2 2 3" xfId="18073"/>
    <cellStyle name="Normal 4 2 6 2 2 2 4" xfId="18074"/>
    <cellStyle name="Normal 4 2 6 2 2 3" xfId="18075"/>
    <cellStyle name="Normal 4 2 6 2 2 4" xfId="18076"/>
    <cellStyle name="Normal 4 2 6 2 2 5" xfId="18077"/>
    <cellStyle name="Normal 4 2 6 2 3" xfId="18078"/>
    <cellStyle name="Normal 4 2 6 2 3 2" xfId="18079"/>
    <cellStyle name="Normal 4 2 6 2 3 3" xfId="18080"/>
    <cellStyle name="Normal 4 2 6 2 3 4" xfId="18081"/>
    <cellStyle name="Normal 4 2 6 2 4" xfId="18082"/>
    <cellStyle name="Normal 4 2 6 2 5" xfId="18083"/>
    <cellStyle name="Normal 4 2 6 2 6" xfId="18084"/>
    <cellStyle name="Normal 4 2 6 3" xfId="18085"/>
    <cellStyle name="Normal 4 2 6 3 2" xfId="18086"/>
    <cellStyle name="Normal 4 2 6 3 2 2" xfId="18087"/>
    <cellStyle name="Normal 4 2 6 3 2 2 2" xfId="18088"/>
    <cellStyle name="Normal 4 2 6 3 2 2 3" xfId="18089"/>
    <cellStyle name="Normal 4 2 6 3 2 2 4" xfId="18090"/>
    <cellStyle name="Normal 4 2 6 3 2 3" xfId="18091"/>
    <cellStyle name="Normal 4 2 6 3 2 4" xfId="18092"/>
    <cellStyle name="Normal 4 2 6 3 2 5" xfId="18093"/>
    <cellStyle name="Normal 4 2 6 3 3" xfId="18094"/>
    <cellStyle name="Normal 4 2 6 3 3 2" xfId="18095"/>
    <cellStyle name="Normal 4 2 6 3 3 3" xfId="18096"/>
    <cellStyle name="Normal 4 2 6 3 3 4" xfId="18097"/>
    <cellStyle name="Normal 4 2 6 3 4" xfId="18098"/>
    <cellStyle name="Normal 4 2 6 3 5" xfId="18099"/>
    <cellStyle name="Normal 4 2 6 3 6" xfId="18100"/>
    <cellStyle name="Normal 4 2 6 4" xfId="18101"/>
    <cellStyle name="Normal 4 2 6 4 2" xfId="18102"/>
    <cellStyle name="Normal 4 2 6 4 2 2" xfId="18103"/>
    <cellStyle name="Normal 4 2 6 4 2 3" xfId="18104"/>
    <cellStyle name="Normal 4 2 6 4 2 4" xfId="18105"/>
    <cellStyle name="Normal 4 2 6 4 3" xfId="18106"/>
    <cellStyle name="Normal 4 2 6 4 4" xfId="18107"/>
    <cellStyle name="Normal 4 2 6 4 5" xfId="18108"/>
    <cellStyle name="Normal 4 2 6 5" xfId="18109"/>
    <cellStyle name="Normal 4 2 6 5 2" xfId="18110"/>
    <cellStyle name="Normal 4 2 6 5 3" xfId="18111"/>
    <cellStyle name="Normal 4 2 6 5 4" xfId="18112"/>
    <cellStyle name="Normal 4 2 6 6" xfId="18113"/>
    <cellStyle name="Normal 4 2 6 7" xfId="18114"/>
    <cellStyle name="Normal 4 2 6 8" xfId="18115"/>
    <cellStyle name="Normal 4 2 7" xfId="18116"/>
    <cellStyle name="Normal 4 2 7 2" xfId="18117"/>
    <cellStyle name="Normal 4 2 7 2 2" xfId="18118"/>
    <cellStyle name="Normal 4 2 7 2 2 2" xfId="18119"/>
    <cellStyle name="Normal 4 2 7 2 2 2 2" xfId="18120"/>
    <cellStyle name="Normal 4 2 7 2 2 2 3" xfId="18121"/>
    <cellStyle name="Normal 4 2 7 2 2 2 4" xfId="18122"/>
    <cellStyle name="Normal 4 2 7 2 2 3" xfId="18123"/>
    <cellStyle name="Normal 4 2 7 2 2 4" xfId="18124"/>
    <cellStyle name="Normal 4 2 7 2 2 5" xfId="18125"/>
    <cellStyle name="Normal 4 2 7 2 3" xfId="18126"/>
    <cellStyle name="Normal 4 2 7 2 3 2" xfId="18127"/>
    <cellStyle name="Normal 4 2 7 2 3 3" xfId="18128"/>
    <cellStyle name="Normal 4 2 7 2 3 4" xfId="18129"/>
    <cellStyle name="Normal 4 2 7 2 4" xfId="18130"/>
    <cellStyle name="Normal 4 2 7 2 5" xfId="18131"/>
    <cellStyle name="Normal 4 2 7 2 6" xfId="18132"/>
    <cellStyle name="Normal 4 2 7 3" xfId="18133"/>
    <cellStyle name="Normal 4 2 7 3 2" xfId="18134"/>
    <cellStyle name="Normal 4 2 7 3 2 2" xfId="18135"/>
    <cellStyle name="Normal 4 2 7 3 2 2 2" xfId="18136"/>
    <cellStyle name="Normal 4 2 7 3 2 2 3" xfId="18137"/>
    <cellStyle name="Normal 4 2 7 3 2 2 4" xfId="18138"/>
    <cellStyle name="Normal 4 2 7 3 2 3" xfId="18139"/>
    <cellStyle name="Normal 4 2 7 3 2 4" xfId="18140"/>
    <cellStyle name="Normal 4 2 7 3 2 5" xfId="18141"/>
    <cellStyle name="Normal 4 2 7 3 3" xfId="18142"/>
    <cellStyle name="Normal 4 2 7 3 3 2" xfId="18143"/>
    <cellStyle name="Normal 4 2 7 3 3 3" xfId="18144"/>
    <cellStyle name="Normal 4 2 7 3 3 4" xfId="18145"/>
    <cellStyle name="Normal 4 2 7 3 4" xfId="18146"/>
    <cellStyle name="Normal 4 2 7 3 5" xfId="18147"/>
    <cellStyle name="Normal 4 2 7 3 6" xfId="18148"/>
    <cellStyle name="Normal 4 2 7 4" xfId="18149"/>
    <cellStyle name="Normal 4 2 7 4 2" xfId="18150"/>
    <cellStyle name="Normal 4 2 7 4 2 2" xfId="18151"/>
    <cellStyle name="Normal 4 2 7 4 2 3" xfId="18152"/>
    <cellStyle name="Normal 4 2 7 4 2 4" xfId="18153"/>
    <cellStyle name="Normal 4 2 7 4 3" xfId="18154"/>
    <cellStyle name="Normal 4 2 7 4 4" xfId="18155"/>
    <cellStyle name="Normal 4 2 7 4 5" xfId="18156"/>
    <cellStyle name="Normal 4 2 7 5" xfId="18157"/>
    <cellStyle name="Normal 4 2 7 5 2" xfId="18158"/>
    <cellStyle name="Normal 4 2 7 5 3" xfId="18159"/>
    <cellStyle name="Normal 4 2 7 5 4" xfId="18160"/>
    <cellStyle name="Normal 4 2 7 6" xfId="18161"/>
    <cellStyle name="Normal 4 2 7 7" xfId="18162"/>
    <cellStyle name="Normal 4 2 7 8" xfId="18163"/>
    <cellStyle name="Normal 4 2 8" xfId="18164"/>
    <cellStyle name="Normal 4 2 8 2" xfId="18165"/>
    <cellStyle name="Normal 4 2 8 2 2" xfId="18166"/>
    <cellStyle name="Normal 4 2 8 2 2 2" xfId="18167"/>
    <cellStyle name="Normal 4 2 8 2 2 3" xfId="18168"/>
    <cellStyle name="Normal 4 2 8 2 2 4" xfId="18169"/>
    <cellStyle name="Normal 4 2 8 2 3" xfId="18170"/>
    <cellStyle name="Normal 4 2 8 2 4" xfId="18171"/>
    <cellStyle name="Normal 4 2 8 2 5" xfId="18172"/>
    <cellStyle name="Normal 4 2 8 3" xfId="18173"/>
    <cellStyle name="Normal 4 2 8 3 2" xfId="18174"/>
    <cellStyle name="Normal 4 2 8 3 3" xfId="18175"/>
    <cellStyle name="Normal 4 2 8 3 4" xfId="18176"/>
    <cellStyle name="Normal 4 2 8 4" xfId="18177"/>
    <cellStyle name="Normal 4 2 8 5" xfId="18178"/>
    <cellStyle name="Normal 4 2 8 6" xfId="18179"/>
    <cellStyle name="Normal 4 2 9" xfId="18180"/>
    <cellStyle name="Normal 4 2 9 2" xfId="18181"/>
    <cellStyle name="Normal 4 2 9 2 2" xfId="18182"/>
    <cellStyle name="Normal 4 2 9 2 2 2" xfId="18183"/>
    <cellStyle name="Normal 4 2 9 2 2 3" xfId="18184"/>
    <cellStyle name="Normal 4 2 9 2 2 4" xfId="18185"/>
    <cellStyle name="Normal 4 2 9 2 3" xfId="18186"/>
    <cellStyle name="Normal 4 2 9 2 4" xfId="18187"/>
    <cellStyle name="Normal 4 2 9 2 5" xfId="18188"/>
    <cellStyle name="Normal 4 2 9 3" xfId="18189"/>
    <cellStyle name="Normal 4 2 9 3 2" xfId="18190"/>
    <cellStyle name="Normal 4 2 9 3 3" xfId="18191"/>
    <cellStyle name="Normal 4 2 9 3 4" xfId="18192"/>
    <cellStyle name="Normal 4 2 9 4" xfId="18193"/>
    <cellStyle name="Normal 4 2 9 5" xfId="18194"/>
    <cellStyle name="Normal 4 2 9 6" xfId="18195"/>
    <cellStyle name="Normal 4 3" xfId="18196"/>
    <cellStyle name="Normal 4 3 10" xfId="18197"/>
    <cellStyle name="Normal 4 3 11" xfId="18198"/>
    <cellStyle name="Normal 4 3 2" xfId="18199"/>
    <cellStyle name="Normal 4 3 2 10" xfId="18200"/>
    <cellStyle name="Normal 4 3 2 2" xfId="18201"/>
    <cellStyle name="Normal 4 3 2 2 2" xfId="18202"/>
    <cellStyle name="Normal 4 3 2 2 2 2" xfId="18203"/>
    <cellStyle name="Normal 4 3 2 2 2 2 2" xfId="18204"/>
    <cellStyle name="Normal 4 3 2 2 2 2 3" xfId="18205"/>
    <cellStyle name="Normal 4 3 2 2 2 2 4" xfId="18206"/>
    <cellStyle name="Normal 4 3 2 2 2 3" xfId="18207"/>
    <cellStyle name="Normal 4 3 2 2 2 3 2" xfId="18208"/>
    <cellStyle name="Normal 4 3 2 2 2 3 3" xfId="18209"/>
    <cellStyle name="Normal 4 3 2 2 2 3 4" xfId="18210"/>
    <cellStyle name="Normal 4 3 2 2 2 4" xfId="18211"/>
    <cellStyle name="Normal 4 3 2 2 2 5" xfId="18212"/>
    <cellStyle name="Normal 4 3 2 2 2 6" xfId="18213"/>
    <cellStyle name="Normal 4 3 2 2 3" xfId="18214"/>
    <cellStyle name="Normal 4 3 2 2 3 2" xfId="18215"/>
    <cellStyle name="Normal 4 3 2 2 3 3" xfId="18216"/>
    <cellStyle name="Normal 4 3 2 2 3 4" xfId="18217"/>
    <cellStyle name="Normal 4 3 2 2 4" xfId="18218"/>
    <cellStyle name="Normal 4 3 2 2 4 2" xfId="18219"/>
    <cellStyle name="Normal 4 3 2 2 4 3" xfId="18220"/>
    <cellStyle name="Normal 4 3 2 2 4 4" xfId="18221"/>
    <cellStyle name="Normal 4 3 2 2 5" xfId="18222"/>
    <cellStyle name="Normal 4 3 2 2 6" xfId="18223"/>
    <cellStyle name="Normal 4 3 2 2 7" xfId="18224"/>
    <cellStyle name="Normal 4 3 2 3" xfId="18225"/>
    <cellStyle name="Normal 4 3 2 3 2" xfId="18226"/>
    <cellStyle name="Normal 4 3 2 3 2 2" xfId="18227"/>
    <cellStyle name="Normal 4 3 2 3 2 2 2" xfId="18228"/>
    <cellStyle name="Normal 4 3 2 3 2 2 3" xfId="18229"/>
    <cellStyle name="Normal 4 3 2 3 2 2 4" xfId="18230"/>
    <cellStyle name="Normal 4 3 2 3 2 3" xfId="18231"/>
    <cellStyle name="Normal 4 3 2 3 2 3 2" xfId="18232"/>
    <cellStyle name="Normal 4 3 2 3 2 3 3" xfId="18233"/>
    <cellStyle name="Normal 4 3 2 3 2 3 4" xfId="18234"/>
    <cellStyle name="Normal 4 3 2 3 2 4" xfId="18235"/>
    <cellStyle name="Normal 4 3 2 3 2 5" xfId="18236"/>
    <cellStyle name="Normal 4 3 2 3 2 6" xfId="18237"/>
    <cellStyle name="Normal 4 3 2 3 3" xfId="18238"/>
    <cellStyle name="Normal 4 3 2 3 3 2" xfId="18239"/>
    <cellStyle name="Normal 4 3 2 3 3 3" xfId="18240"/>
    <cellStyle name="Normal 4 3 2 3 3 4" xfId="18241"/>
    <cellStyle name="Normal 4 3 2 3 4" xfId="18242"/>
    <cellStyle name="Normal 4 3 2 3 4 2" xfId="18243"/>
    <cellStyle name="Normal 4 3 2 3 4 3" xfId="18244"/>
    <cellStyle name="Normal 4 3 2 3 4 4" xfId="18245"/>
    <cellStyle name="Normal 4 3 2 3 5" xfId="18246"/>
    <cellStyle name="Normal 4 3 2 3 6" xfId="18247"/>
    <cellStyle name="Normal 4 3 2 3 7" xfId="18248"/>
    <cellStyle name="Normal 4 3 2 4" xfId="18249"/>
    <cellStyle name="Normal 4 3 2 4 2" xfId="18250"/>
    <cellStyle name="Normal 4 3 2 4 2 2" xfId="18251"/>
    <cellStyle name="Normal 4 3 2 4 2 3" xfId="18252"/>
    <cellStyle name="Normal 4 3 2 4 2 4" xfId="18253"/>
    <cellStyle name="Normal 4 3 2 4 3" xfId="18254"/>
    <cellStyle name="Normal 4 3 2 4 3 2" xfId="18255"/>
    <cellStyle name="Normal 4 3 2 4 3 3" xfId="18256"/>
    <cellStyle name="Normal 4 3 2 4 3 4" xfId="18257"/>
    <cellStyle name="Normal 4 3 2 5" xfId="18258"/>
    <cellStyle name="Normal 4 3 2 5 2" xfId="18259"/>
    <cellStyle name="Normal 4 3 2 5 2 2" xfId="18260"/>
    <cellStyle name="Normal 4 3 2 5 2 3" xfId="18261"/>
    <cellStyle name="Normal 4 3 2 5 2 4" xfId="18262"/>
    <cellStyle name="Normal 4 3 2 5 3" xfId="18263"/>
    <cellStyle name="Normal 4 3 2 5 4" xfId="18264"/>
    <cellStyle name="Normal 4 3 2 5 5" xfId="18265"/>
    <cellStyle name="Normal 4 3 2 6" xfId="18266"/>
    <cellStyle name="Normal 4 3 2 6 2" xfId="18267"/>
    <cellStyle name="Normal 4 3 2 6 3" xfId="18268"/>
    <cellStyle name="Normal 4 3 2 6 4" xfId="18269"/>
    <cellStyle name="Normal 4 3 2 7" xfId="18270"/>
    <cellStyle name="Normal 4 3 2 8" xfId="18271"/>
    <cellStyle name="Normal 4 3 2 9" xfId="18272"/>
    <cellStyle name="Normal 4 3 3" xfId="18273"/>
    <cellStyle name="Normal 4 3 3 2" xfId="18274"/>
    <cellStyle name="Normal 4 3 3 2 2" xfId="18275"/>
    <cellStyle name="Normal 4 3 3 2 2 2" xfId="18276"/>
    <cellStyle name="Normal 4 3 3 2 2 2 2" xfId="18277"/>
    <cellStyle name="Normal 4 3 3 2 2 2 3" xfId="18278"/>
    <cellStyle name="Normal 4 3 3 2 2 2 4" xfId="18279"/>
    <cellStyle name="Normal 4 3 3 2 2 3" xfId="18280"/>
    <cellStyle name="Normal 4 3 3 2 2 3 2" xfId="18281"/>
    <cellStyle name="Normal 4 3 3 2 2 3 3" xfId="18282"/>
    <cellStyle name="Normal 4 3 3 2 2 3 4" xfId="18283"/>
    <cellStyle name="Normal 4 3 3 2 2 4" xfId="18284"/>
    <cellStyle name="Normal 4 3 3 2 2 4 2" xfId="18285"/>
    <cellStyle name="Normal 4 3 3 2 2 4 3" xfId="18286"/>
    <cellStyle name="Normal 4 3 3 2 2 4 4" xfId="18287"/>
    <cellStyle name="Normal 4 3 3 2 2 5" xfId="18288"/>
    <cellStyle name="Normal 4 3 3 2 2 6" xfId="18289"/>
    <cellStyle name="Normal 4 3 3 2 2 7" xfId="18290"/>
    <cellStyle name="Normal 4 3 3 2 3" xfId="18291"/>
    <cellStyle name="Normal 4 3 3 2 3 2" xfId="18292"/>
    <cellStyle name="Normal 4 3 3 2 3 3" xfId="18293"/>
    <cellStyle name="Normal 4 3 3 2 3 4" xfId="18294"/>
    <cellStyle name="Normal 4 3 3 2 4" xfId="18295"/>
    <cellStyle name="Normal 4 3 3 2 4 2" xfId="18296"/>
    <cellStyle name="Normal 4 3 3 2 4 3" xfId="18297"/>
    <cellStyle name="Normal 4 3 3 2 4 4" xfId="18298"/>
    <cellStyle name="Normal 4 3 3 2 5" xfId="18299"/>
    <cellStyle name="Normal 4 3 3 2 5 2" xfId="18300"/>
    <cellStyle name="Normal 4 3 3 2 5 3" xfId="18301"/>
    <cellStyle name="Normal 4 3 3 2 5 4" xfId="18302"/>
    <cellStyle name="Normal 4 3 3 2 6" xfId="18303"/>
    <cellStyle name="Normal 4 3 3 2 7" xfId="18304"/>
    <cellStyle name="Normal 4 3 3 2 8" xfId="18305"/>
    <cellStyle name="Normal 4 3 3 3" xfId="18306"/>
    <cellStyle name="Normal 4 3 3 3 2" xfId="18307"/>
    <cellStyle name="Normal 4 3 3 3 2 2" xfId="18308"/>
    <cellStyle name="Normal 4 3 3 3 2 2 2" xfId="18309"/>
    <cellStyle name="Normal 4 3 3 3 2 2 3" xfId="18310"/>
    <cellStyle name="Normal 4 3 3 3 2 2 4" xfId="18311"/>
    <cellStyle name="Normal 4 3 3 3 2 3" xfId="18312"/>
    <cellStyle name="Normal 4 3 3 3 2 4" xfId="18313"/>
    <cellStyle name="Normal 4 3 3 3 2 5" xfId="18314"/>
    <cellStyle name="Normal 4 3 3 3 3" xfId="18315"/>
    <cellStyle name="Normal 4 3 3 3 3 2" xfId="18316"/>
    <cellStyle name="Normal 4 3 3 3 3 3" xfId="18317"/>
    <cellStyle name="Normal 4 3 3 3 3 4" xfId="18318"/>
    <cellStyle name="Normal 4 3 3 3 4" xfId="18319"/>
    <cellStyle name="Normal 4 3 3 3 4 2" xfId="18320"/>
    <cellStyle name="Normal 4 3 3 3 4 3" xfId="18321"/>
    <cellStyle name="Normal 4 3 3 3 4 4" xfId="18322"/>
    <cellStyle name="Normal 4 3 3 3 5" xfId="18323"/>
    <cellStyle name="Normal 4 3 3 3 6" xfId="18324"/>
    <cellStyle name="Normal 4 3 3 3 7" xfId="18325"/>
    <cellStyle name="Normal 4 3 3 4" xfId="18326"/>
    <cellStyle name="Normal 4 3 3 4 2" xfId="18327"/>
    <cellStyle name="Normal 4 3 3 4 2 2" xfId="18328"/>
    <cellStyle name="Normal 4 3 3 4 2 3" xfId="18329"/>
    <cellStyle name="Normal 4 3 3 4 2 4" xfId="18330"/>
    <cellStyle name="Normal 4 3 3 4 3" xfId="18331"/>
    <cellStyle name="Normal 4 3 3 4 4" xfId="18332"/>
    <cellStyle name="Normal 4 3 3 4 5" xfId="18333"/>
    <cellStyle name="Normal 4 3 3 5" xfId="18334"/>
    <cellStyle name="Normal 4 3 3 5 2" xfId="18335"/>
    <cellStyle name="Normal 4 3 3 5 3" xfId="18336"/>
    <cellStyle name="Normal 4 3 3 5 4" xfId="18337"/>
    <cellStyle name="Normal 4 3 3 6" xfId="18338"/>
    <cellStyle name="Normal 4 3 3 6 2" xfId="18339"/>
    <cellStyle name="Normal 4 3 3 6 3" xfId="18340"/>
    <cellStyle name="Normal 4 3 3 6 4" xfId="18341"/>
    <cellStyle name="Normal 4 3 3 7" xfId="18342"/>
    <cellStyle name="Normal 4 3 3 8" xfId="18343"/>
    <cellStyle name="Normal 4 3 3 9" xfId="18344"/>
    <cellStyle name="Normal 4 3 4" xfId="18345"/>
    <cellStyle name="Normal 4 3 4 2" xfId="18346"/>
    <cellStyle name="Normal 4 3 4 2 2" xfId="18347"/>
    <cellStyle name="Normal 4 3 4 2 2 2" xfId="18348"/>
    <cellStyle name="Normal 4 3 4 2 2 3" xfId="18349"/>
    <cellStyle name="Normal 4 3 4 2 2 4" xfId="18350"/>
    <cellStyle name="Normal 4 3 4 2 3" xfId="18351"/>
    <cellStyle name="Normal 4 3 4 2 3 2" xfId="18352"/>
    <cellStyle name="Normal 4 3 4 2 3 3" xfId="18353"/>
    <cellStyle name="Normal 4 3 4 2 3 4" xfId="18354"/>
    <cellStyle name="Normal 4 3 4 2 4" xfId="18355"/>
    <cellStyle name="Normal 4 3 4 2 5" xfId="18356"/>
    <cellStyle name="Normal 4 3 4 2 6" xfId="18357"/>
    <cellStyle name="Normal 4 3 4 3" xfId="18358"/>
    <cellStyle name="Normal 4 3 4 3 2" xfId="18359"/>
    <cellStyle name="Normal 4 3 4 3 3" xfId="18360"/>
    <cellStyle name="Normal 4 3 4 3 4" xfId="18361"/>
    <cellStyle name="Normal 4 3 4 4" xfId="18362"/>
    <cellStyle name="Normal 4 3 4 4 2" xfId="18363"/>
    <cellStyle name="Normal 4 3 4 4 3" xfId="18364"/>
    <cellStyle name="Normal 4 3 4 4 4" xfId="18365"/>
    <cellStyle name="Normal 4 3 4 5" xfId="18366"/>
    <cellStyle name="Normal 4 3 4 6" xfId="18367"/>
    <cellStyle name="Normal 4 3 4 7" xfId="18368"/>
    <cellStyle name="Normal 4 3 5" xfId="18369"/>
    <cellStyle name="Normal 4 3 5 2" xfId="18370"/>
    <cellStyle name="Normal 4 3 5 2 2" xfId="18371"/>
    <cellStyle name="Normal 4 3 5 2 2 2" xfId="18372"/>
    <cellStyle name="Normal 4 3 5 2 2 3" xfId="18373"/>
    <cellStyle name="Normal 4 3 5 2 2 4" xfId="18374"/>
    <cellStyle name="Normal 4 3 5 2 3" xfId="18375"/>
    <cellStyle name="Normal 4 3 5 2 3 2" xfId="18376"/>
    <cellStyle name="Normal 4 3 5 2 3 3" xfId="18377"/>
    <cellStyle name="Normal 4 3 5 2 3 4" xfId="18378"/>
    <cellStyle name="Normal 4 3 5 2 4" xfId="18379"/>
    <cellStyle name="Normal 4 3 5 2 4 2" xfId="18380"/>
    <cellStyle name="Normal 4 3 5 2 4 3" xfId="18381"/>
    <cellStyle name="Normal 4 3 5 2 4 4" xfId="18382"/>
    <cellStyle name="Normal 4 3 5 2 5" xfId="18383"/>
    <cellStyle name="Normal 4 3 5 2 6" xfId="18384"/>
    <cellStyle name="Normal 4 3 5 2 7" xfId="18385"/>
    <cellStyle name="Normal 4 3 5 3" xfId="18386"/>
    <cellStyle name="Normal 4 3 5 3 2" xfId="18387"/>
    <cellStyle name="Normal 4 3 5 3 3" xfId="18388"/>
    <cellStyle name="Normal 4 3 5 3 4" xfId="18389"/>
    <cellStyle name="Normal 4 3 5 4" xfId="18390"/>
    <cellStyle name="Normal 4 3 5 4 2" xfId="18391"/>
    <cellStyle name="Normal 4 3 5 4 3" xfId="18392"/>
    <cellStyle name="Normal 4 3 5 4 4" xfId="18393"/>
    <cellStyle name="Normal 4 3 5 5" xfId="18394"/>
    <cellStyle name="Normal 4 3 5 5 2" xfId="18395"/>
    <cellStyle name="Normal 4 3 5 5 3" xfId="18396"/>
    <cellStyle name="Normal 4 3 5 5 4" xfId="18397"/>
    <cellStyle name="Normal 4 3 5 6" xfId="18398"/>
    <cellStyle name="Normal 4 3 5 7" xfId="18399"/>
    <cellStyle name="Normal 4 3 5 8" xfId="18400"/>
    <cellStyle name="Normal 4 3 6" xfId="18401"/>
    <cellStyle name="Normal 4 3 6 2" xfId="18402"/>
    <cellStyle name="Normal 4 3 6 2 2" xfId="18403"/>
    <cellStyle name="Normal 4 3 6 2 3" xfId="18404"/>
    <cellStyle name="Normal 4 3 6 2 4" xfId="18405"/>
    <cellStyle name="Normal 4 3 6 3" xfId="18406"/>
    <cellStyle name="Normal 4 3 6 3 2" xfId="18407"/>
    <cellStyle name="Normal 4 3 6 3 3" xfId="18408"/>
    <cellStyle name="Normal 4 3 6 3 4" xfId="18409"/>
    <cellStyle name="Normal 4 3 6 4" xfId="18410"/>
    <cellStyle name="Normal 4 3 6 5" xfId="18411"/>
    <cellStyle name="Normal 4 3 6 6" xfId="18412"/>
    <cellStyle name="Normal 4 3 7" xfId="18413"/>
    <cellStyle name="Normal 4 3 7 2" xfId="18414"/>
    <cellStyle name="Normal 4 3 7 3" xfId="18415"/>
    <cellStyle name="Normal 4 3 7 4" xfId="18416"/>
    <cellStyle name="Normal 4 3 8" xfId="18417"/>
    <cellStyle name="Normal 4 3 8 2" xfId="18418"/>
    <cellStyle name="Normal 4 3 8 3" xfId="18419"/>
    <cellStyle name="Normal 4 3 8 4" xfId="18420"/>
    <cellStyle name="Normal 4 3 9" xfId="18421"/>
    <cellStyle name="Normal 4 4" xfId="18422"/>
    <cellStyle name="Normal 4 4 2" xfId="18423"/>
    <cellStyle name="Normal 4 4 2 2" xfId="18424"/>
    <cellStyle name="Normal 4 4 2 2 2" xfId="18425"/>
    <cellStyle name="Normal 4 4 2 2 2 2" xfId="18426"/>
    <cellStyle name="Normal 4 4 2 2 2 3" xfId="18427"/>
    <cellStyle name="Normal 4 4 2 2 2 4" xfId="18428"/>
    <cellStyle name="Normal 4 4 2 2 3" xfId="18429"/>
    <cellStyle name="Normal 4 4 2 2 3 2" xfId="18430"/>
    <cellStyle name="Normal 4 4 2 2 3 3" xfId="18431"/>
    <cellStyle name="Normal 4 4 2 2 3 4" xfId="18432"/>
    <cellStyle name="Normal 4 4 2 2 4" xfId="18433"/>
    <cellStyle name="Normal 4 4 2 2 5" xfId="18434"/>
    <cellStyle name="Normal 4 4 2 2 6" xfId="18435"/>
    <cellStyle name="Normal 4 4 2 3" xfId="18436"/>
    <cellStyle name="Normal 4 4 2 3 2" xfId="18437"/>
    <cellStyle name="Normal 4 4 2 3 3" xfId="18438"/>
    <cellStyle name="Normal 4 4 2 3 4" xfId="18439"/>
    <cellStyle name="Normal 4 4 2 4" xfId="18440"/>
    <cellStyle name="Normal 4 4 2 4 2" xfId="18441"/>
    <cellStyle name="Normal 4 4 2 4 3" xfId="18442"/>
    <cellStyle name="Normal 4 4 2 4 4" xfId="18443"/>
    <cellStyle name="Normal 4 4 2 5" xfId="18444"/>
    <cellStyle name="Normal 4 4 2 6" xfId="18445"/>
    <cellStyle name="Normal 4 4 2 7" xfId="18446"/>
    <cellStyle name="Normal 4 4 2 8" xfId="18447"/>
    <cellStyle name="Normal 4 4 3" xfId="18448"/>
    <cellStyle name="Normal 4 4 3 2" xfId="18449"/>
    <cellStyle name="Normal 4 4 3 2 2" xfId="18450"/>
    <cellStyle name="Normal 4 4 3 2 2 2" xfId="18451"/>
    <cellStyle name="Normal 4 4 3 2 2 3" xfId="18452"/>
    <cellStyle name="Normal 4 4 3 2 2 4" xfId="18453"/>
    <cellStyle name="Normal 4 4 3 2 3" xfId="18454"/>
    <cellStyle name="Normal 4 4 3 2 4" xfId="18455"/>
    <cellStyle name="Normal 4 4 3 2 5" xfId="18456"/>
    <cellStyle name="Normal 4 4 3 3" xfId="18457"/>
    <cellStyle name="Normal 4 4 3 3 2" xfId="18458"/>
    <cellStyle name="Normal 4 4 3 3 3" xfId="18459"/>
    <cellStyle name="Normal 4 4 3 3 4" xfId="18460"/>
    <cellStyle name="Normal 4 4 3 4" xfId="18461"/>
    <cellStyle name="Normal 4 4 3 5" xfId="18462"/>
    <cellStyle name="Normal 4 4 3 6" xfId="18463"/>
    <cellStyle name="Normal 4 4 4" xfId="18464"/>
    <cellStyle name="Normal 4 4 4 2" xfId="18465"/>
    <cellStyle name="Normal 4 4 4 2 2" xfId="18466"/>
    <cellStyle name="Normal 4 4 4 2 3" xfId="18467"/>
    <cellStyle name="Normal 4 4 4 2 4" xfId="18468"/>
    <cellStyle name="Normal 4 4 4 3" xfId="18469"/>
    <cellStyle name="Normal 4 4 4 4" xfId="18470"/>
    <cellStyle name="Normal 4 4 4 5" xfId="18471"/>
    <cellStyle name="Normal 4 4 5" xfId="18472"/>
    <cellStyle name="Normal 4 4 5 2" xfId="18473"/>
    <cellStyle name="Normal 4 4 5 3" xfId="18474"/>
    <cellStyle name="Normal 4 4 5 4" xfId="18475"/>
    <cellStyle name="Normal 4 4 6" xfId="18476"/>
    <cellStyle name="Normal 4 4 6 2" xfId="18477"/>
    <cellStyle name="Normal 4 4 6 3" xfId="18478"/>
    <cellStyle name="Normal 4 4 6 4" xfId="18479"/>
    <cellStyle name="Normal 4 5" xfId="18480"/>
    <cellStyle name="Normal 4 5 10" xfId="18481"/>
    <cellStyle name="Normal 4 5 11" xfId="18482"/>
    <cellStyle name="Normal 4 5 12" xfId="18483"/>
    <cellStyle name="Normal 4 5 13" xfId="18484"/>
    <cellStyle name="Normal 4 5 14" xfId="18485"/>
    <cellStyle name="Normal 4 5 15" xfId="18486"/>
    <cellStyle name="Normal 4 5 16" xfId="18487"/>
    <cellStyle name="Normal 4 5 17" xfId="18488"/>
    <cellStyle name="Normal 4 5 18" xfId="18489"/>
    <cellStyle name="Normal 4 5 19" xfId="18490"/>
    <cellStyle name="Normal 4 5 2" xfId="18491"/>
    <cellStyle name="Normal 4 5 2 2" xfId="18492"/>
    <cellStyle name="Normal 4 5 2 2 2" xfId="18493"/>
    <cellStyle name="Normal 4 5 2 2 2 2" xfId="18494"/>
    <cellStyle name="Normal 4 5 2 2 2 3" xfId="18495"/>
    <cellStyle name="Normal 4 5 2 2 2 4" xfId="18496"/>
    <cellStyle name="Normal 4 5 2 2 3" xfId="18497"/>
    <cellStyle name="Normal 4 5 2 2 4" xfId="18498"/>
    <cellStyle name="Normal 4 5 2 2 5" xfId="18499"/>
    <cellStyle name="Normal 4 5 2 3" xfId="18500"/>
    <cellStyle name="Normal 4 5 2 3 2" xfId="18501"/>
    <cellStyle name="Normal 4 5 2 3 3" xfId="18502"/>
    <cellStyle name="Normal 4 5 2 3 4" xfId="18503"/>
    <cellStyle name="Normal 4 5 2 4" xfId="18504"/>
    <cellStyle name="Normal 4 5 2 4 2" xfId="18505"/>
    <cellStyle name="Normal 4 5 2 4 3" xfId="18506"/>
    <cellStyle name="Normal 4 5 2 4 4" xfId="18507"/>
    <cellStyle name="Normal 4 5 20" xfId="18508"/>
    <cellStyle name="Normal 4 5 21" xfId="18509"/>
    <cellStyle name="Normal 4 5 22" xfId="18510"/>
    <cellStyle name="Normal 4 5 23" xfId="18511"/>
    <cellStyle name="Normal 4 5 24" xfId="18512"/>
    <cellStyle name="Normal 4 5 25" xfId="18513"/>
    <cellStyle name="Normal 4 5 26" xfId="18514"/>
    <cellStyle name="Normal 4 5 27" xfId="18515"/>
    <cellStyle name="Normal 4 5 28" xfId="18516"/>
    <cellStyle name="Normal 4 5 29" xfId="18517"/>
    <cellStyle name="Normal 4 5 3" xfId="18518"/>
    <cellStyle name="Normal 4 5 3 2" xfId="18519"/>
    <cellStyle name="Normal 4 5 3 2 2" xfId="18520"/>
    <cellStyle name="Normal 4 5 3 2 2 2" xfId="18521"/>
    <cellStyle name="Normal 4 5 3 2 2 3" xfId="18522"/>
    <cellStyle name="Normal 4 5 3 2 2 4" xfId="18523"/>
    <cellStyle name="Normal 4 5 3 2 3" xfId="18524"/>
    <cellStyle name="Normal 4 5 3 2 4" xfId="18525"/>
    <cellStyle name="Normal 4 5 3 2 5" xfId="18526"/>
    <cellStyle name="Normal 4 5 3 3" xfId="18527"/>
    <cellStyle name="Normal 4 5 3 3 2" xfId="18528"/>
    <cellStyle name="Normal 4 5 3 3 3" xfId="18529"/>
    <cellStyle name="Normal 4 5 3 3 4" xfId="18530"/>
    <cellStyle name="Normal 4 5 3 4" xfId="18531"/>
    <cellStyle name="Normal 4 5 3 4 2" xfId="18532"/>
    <cellStyle name="Normal 4 5 3 4 3" xfId="18533"/>
    <cellStyle name="Normal 4 5 3 4 4" xfId="18534"/>
    <cellStyle name="Normal 4 5 30" xfId="18535"/>
    <cellStyle name="Normal 4 5 31" xfId="18536"/>
    <cellStyle name="Normal 4 5 32" xfId="18537"/>
    <cellStyle name="Normal 4 5 33" xfId="18538"/>
    <cellStyle name="Normal 4 5 34" xfId="18539"/>
    <cellStyle name="Normal 4 5 35" xfId="18540"/>
    <cellStyle name="Normal 4 5 36" xfId="18541"/>
    <cellStyle name="Normal 4 5 37" xfId="18542"/>
    <cellStyle name="Normal 4 5 38" xfId="18543"/>
    <cellStyle name="Normal 4 5 39" xfId="18544"/>
    <cellStyle name="Normal 4 5 4" xfId="18545"/>
    <cellStyle name="Normal 4 5 4 2" xfId="18546"/>
    <cellStyle name="Normal 4 5 4 2 2" xfId="18547"/>
    <cellStyle name="Normal 4 5 4 2 3" xfId="18548"/>
    <cellStyle name="Normal 4 5 4 2 4" xfId="18549"/>
    <cellStyle name="Normal 4 5 4 3" xfId="18550"/>
    <cellStyle name="Normal 4 5 4 3 2" xfId="18551"/>
    <cellStyle name="Normal 4 5 4 3 3" xfId="18552"/>
    <cellStyle name="Normal 4 5 4 3 4" xfId="18553"/>
    <cellStyle name="Normal 4 5 40" xfId="18554"/>
    <cellStyle name="Normal 4 5 41" xfId="18555"/>
    <cellStyle name="Normal 4 5 42" xfId="18556"/>
    <cellStyle name="Normal 4 5 43" xfId="18557"/>
    <cellStyle name="Normal 4 5 44" xfId="18558"/>
    <cellStyle name="Normal 4 5 45" xfId="18559"/>
    <cellStyle name="Normal 4 5 46" xfId="18560"/>
    <cellStyle name="Normal 4 5 47" xfId="18561"/>
    <cellStyle name="Normal 4 5 48" xfId="18562"/>
    <cellStyle name="Normal 4 5 49" xfId="18563"/>
    <cellStyle name="Normal 4 5 5" xfId="18564"/>
    <cellStyle name="Normal 4 5 5 2" xfId="18565"/>
    <cellStyle name="Normal 4 5 5 2 2" xfId="18566"/>
    <cellStyle name="Normal 4 5 5 2 3" xfId="18567"/>
    <cellStyle name="Normal 4 5 5 2 4" xfId="18568"/>
    <cellStyle name="Normal 4 5 50" xfId="18569"/>
    <cellStyle name="Normal 4 5 51" xfId="18570"/>
    <cellStyle name="Normal 4 5 52" xfId="18571"/>
    <cellStyle name="Normal 4 5 53" xfId="18572"/>
    <cellStyle name="Normal 4 5 54" xfId="18573"/>
    <cellStyle name="Normal 4 5 55" xfId="18574"/>
    <cellStyle name="Normal 4 5 56" xfId="18575"/>
    <cellStyle name="Normal 4 5 57" xfId="18576"/>
    <cellStyle name="Normal 4 5 58" xfId="18577"/>
    <cellStyle name="Normal 4 5 59" xfId="18578"/>
    <cellStyle name="Normal 4 5 6" xfId="18579"/>
    <cellStyle name="Normal 4 5 60" xfId="18580"/>
    <cellStyle name="Normal 4 5 61" xfId="18581"/>
    <cellStyle name="Normal 4 5 62" xfId="18582"/>
    <cellStyle name="Normal 4 5 63" xfId="18583"/>
    <cellStyle name="Normal 4 5 64" xfId="18584"/>
    <cellStyle name="Normal 4 5 65" xfId="18585"/>
    <cellStyle name="Normal 4 5 66" xfId="18586"/>
    <cellStyle name="Normal 4 5 67" xfId="18587"/>
    <cellStyle name="Normal 4 5 68" xfId="18588"/>
    <cellStyle name="Normal 4 5 69" xfId="18589"/>
    <cellStyle name="Normal 4 5 7" xfId="18590"/>
    <cellStyle name="Normal 4 5 70" xfId="18591"/>
    <cellStyle name="Normal 4 5 71" xfId="18592"/>
    <cellStyle name="Normal 4 5 72" xfId="18593"/>
    <cellStyle name="Normal 4 5 73" xfId="18594"/>
    <cellStyle name="Normal 4 5 74" xfId="18595"/>
    <cellStyle name="Normal 4 5 75" xfId="18596"/>
    <cellStyle name="Normal 4 5 76" xfId="18597"/>
    <cellStyle name="Normal 4 5 77" xfId="18598"/>
    <cellStyle name="Normal 4 5 78" xfId="18599"/>
    <cellStyle name="Normal 4 5 79" xfId="18600"/>
    <cellStyle name="Normal 4 5 8" xfId="18601"/>
    <cellStyle name="Normal 4 5 80" xfId="18602"/>
    <cellStyle name="Normal 4 5 81" xfId="18603"/>
    <cellStyle name="Normal 4 5 82" xfId="18604"/>
    <cellStyle name="Normal 4 5 83" xfId="18605"/>
    <cellStyle name="Normal 4 5 84" xfId="18606"/>
    <cellStyle name="Normal 4 5 85" xfId="18607"/>
    <cellStyle name="Normal 4 5 86" xfId="18608"/>
    <cellStyle name="Normal 4 5 87" xfId="18609"/>
    <cellStyle name="Normal 4 5 88" xfId="18610"/>
    <cellStyle name="Normal 4 5 89" xfId="18611"/>
    <cellStyle name="Normal 4 5 9" xfId="18612"/>
    <cellStyle name="Normal 4 5 90" xfId="18613"/>
    <cellStyle name="Normal 4 5 91" xfId="18614"/>
    <cellStyle name="Normal 4 5 92" xfId="18615"/>
    <cellStyle name="Normal 4 5 93" xfId="18616"/>
    <cellStyle name="Normal 4 5 94" xfId="18617"/>
    <cellStyle name="Normal 4 5 94 2" xfId="18618"/>
    <cellStyle name="Normal 4 5 94 3" xfId="18619"/>
    <cellStyle name="Normal 4 5 94 4" xfId="18620"/>
    <cellStyle name="Normal 4 6" xfId="18621"/>
    <cellStyle name="Normal 4 6 2" xfId="18622"/>
    <cellStyle name="Normal 4 6 2 2" xfId="18623"/>
    <cellStyle name="Normal 4 6 2 2 2" xfId="18624"/>
    <cellStyle name="Normal 4 6 2 2 3" xfId="18625"/>
    <cellStyle name="Normal 4 6 2 2 4" xfId="18626"/>
    <cellStyle name="Normal 4 6 2 3" xfId="18627"/>
    <cellStyle name="Normal 4 6 2 3 2" xfId="18628"/>
    <cellStyle name="Normal 4 6 2 3 3" xfId="18629"/>
    <cellStyle name="Normal 4 6 2 3 4" xfId="18630"/>
    <cellStyle name="Normal 4 6 3" xfId="18631"/>
    <cellStyle name="Normal 4 6 3 2" xfId="18632"/>
    <cellStyle name="Normal 4 6 3 3" xfId="18633"/>
    <cellStyle name="Normal 4 6 3 4" xfId="18634"/>
    <cellStyle name="Normal 4 6 4" xfId="18635"/>
    <cellStyle name="Normal 4 6 4 2" xfId="18636"/>
    <cellStyle name="Normal 4 6 4 3" xfId="18637"/>
    <cellStyle name="Normal 4 6 4 4" xfId="18638"/>
    <cellStyle name="Normal 4 7" xfId="18639"/>
    <cellStyle name="Normal 4 7 2" xfId="18640"/>
    <cellStyle name="Normal 4 7 2 2" xfId="18641"/>
    <cellStyle name="Normal 4 7 2 2 2" xfId="18642"/>
    <cellStyle name="Normal 4 7 2 2 3" xfId="18643"/>
    <cellStyle name="Normal 4 7 2 2 4" xfId="18644"/>
    <cellStyle name="Normal 4 7 2 3" xfId="18645"/>
    <cellStyle name="Normal 4 7 2 3 2" xfId="18646"/>
    <cellStyle name="Normal 4 7 2 3 3" xfId="18647"/>
    <cellStyle name="Normal 4 7 2 3 4" xfId="18648"/>
    <cellStyle name="Normal 4 7 3" xfId="18649"/>
    <cellStyle name="Normal 4 7 3 2" xfId="18650"/>
    <cellStyle name="Normal 4 7 3 3" xfId="18651"/>
    <cellStyle name="Normal 4 7 3 4" xfId="18652"/>
    <cellStyle name="Normal 4 7 4" xfId="18653"/>
    <cellStyle name="Normal 4 7 4 2" xfId="18654"/>
    <cellStyle name="Normal 4 7 4 3" xfId="18655"/>
    <cellStyle name="Normal 4 7 4 4" xfId="18656"/>
    <cellStyle name="Normal 4 8" xfId="18657"/>
    <cellStyle name="Normal 4 8 2" xfId="18658"/>
    <cellStyle name="Normal 4 8 2 2" xfId="18659"/>
    <cellStyle name="Normal 4 8 2 2 2" xfId="18660"/>
    <cellStyle name="Normal 4 8 2 2 3" xfId="18661"/>
    <cellStyle name="Normal 4 8 2 2 4" xfId="18662"/>
    <cellStyle name="Normal 4 8 3" xfId="18663"/>
    <cellStyle name="Normal 4 8 3 2" xfId="18664"/>
    <cellStyle name="Normal 4 8 3 3" xfId="18665"/>
    <cellStyle name="Normal 4 8 3 4" xfId="18666"/>
    <cellStyle name="Normal 4 9" xfId="18667"/>
    <cellStyle name="Normal 4 9 2" xfId="18668"/>
    <cellStyle name="Normal 4 9 2 2" xfId="18669"/>
    <cellStyle name="Normal 4 9 2 3" xfId="18670"/>
    <cellStyle name="Normal 4 9 2 4" xfId="18671"/>
    <cellStyle name="Normal 4 9 3" xfId="18672"/>
    <cellStyle name="Normal 40" xfId="18673"/>
    <cellStyle name="Normal 40 2" xfId="18674"/>
    <cellStyle name="Normal 40 3" xfId="18675"/>
    <cellStyle name="Normal 40 3 2" xfId="18676"/>
    <cellStyle name="Normal 40 3 2 2" xfId="18677"/>
    <cellStyle name="Normal 40 3 2 2 2" xfId="18678"/>
    <cellStyle name="Normal 40 3 2 2 3" xfId="18679"/>
    <cellStyle name="Normal 40 3 2 2 4" xfId="18680"/>
    <cellStyle name="Normal 40 3 2 3" xfId="18681"/>
    <cellStyle name="Normal 40 3 2 4" xfId="18682"/>
    <cellStyle name="Normal 40 3 2 5" xfId="18683"/>
    <cellStyle name="Normal 40 3 3" xfId="18684"/>
    <cellStyle name="Normal 40 3 3 2" xfId="18685"/>
    <cellStyle name="Normal 40 3 3 3" xfId="18686"/>
    <cellStyle name="Normal 40 3 3 4" xfId="18687"/>
    <cellStyle name="Normal 40 3 4" xfId="18688"/>
    <cellStyle name="Normal 40 3 5" xfId="18689"/>
    <cellStyle name="Normal 40 3 6" xfId="18690"/>
    <cellStyle name="Normal 41" xfId="18691"/>
    <cellStyle name="Normal 41 2" xfId="18692"/>
    <cellStyle name="Normal 41 3" xfId="18693"/>
    <cellStyle name="Normal 41 3 2" xfId="18694"/>
    <cellStyle name="Normal 41 3 2 2" xfId="18695"/>
    <cellStyle name="Normal 41 3 2 2 2" xfId="18696"/>
    <cellStyle name="Normal 41 3 2 2 3" xfId="18697"/>
    <cellStyle name="Normal 41 3 2 2 4" xfId="18698"/>
    <cellStyle name="Normal 41 3 2 3" xfId="18699"/>
    <cellStyle name="Normal 41 3 2 4" xfId="18700"/>
    <cellStyle name="Normal 41 3 2 5" xfId="18701"/>
    <cellStyle name="Normal 41 3 3" xfId="18702"/>
    <cellStyle name="Normal 41 3 3 2" xfId="18703"/>
    <cellStyle name="Normal 41 3 3 3" xfId="18704"/>
    <cellStyle name="Normal 41 3 3 4" xfId="18705"/>
    <cellStyle name="Normal 41 3 4" xfId="18706"/>
    <cellStyle name="Normal 41 3 5" xfId="18707"/>
    <cellStyle name="Normal 41 3 6" xfId="18708"/>
    <cellStyle name="Normal 42" xfId="18709"/>
    <cellStyle name="Normal 42 2" xfId="18710"/>
    <cellStyle name="Normal 42 3" xfId="18711"/>
    <cellStyle name="Normal 42 3 2" xfId="18712"/>
    <cellStyle name="Normal 42 3 2 2" xfId="18713"/>
    <cellStyle name="Normal 42 3 2 2 2" xfId="18714"/>
    <cellStyle name="Normal 42 3 2 2 3" xfId="18715"/>
    <cellStyle name="Normal 42 3 2 2 4" xfId="18716"/>
    <cellStyle name="Normal 42 3 2 3" xfId="18717"/>
    <cellStyle name="Normal 42 3 2 4" xfId="18718"/>
    <cellStyle name="Normal 42 3 2 5" xfId="18719"/>
    <cellStyle name="Normal 42 3 3" xfId="18720"/>
    <cellStyle name="Normal 42 3 3 2" xfId="18721"/>
    <cellStyle name="Normal 42 3 3 3" xfId="18722"/>
    <cellStyle name="Normal 42 3 3 4" xfId="18723"/>
    <cellStyle name="Normal 42 3 4" xfId="18724"/>
    <cellStyle name="Normal 42 3 5" xfId="18725"/>
    <cellStyle name="Normal 42 3 6" xfId="18726"/>
    <cellStyle name="Normal 43" xfId="18727"/>
    <cellStyle name="Normal 43 2" xfId="18728"/>
    <cellStyle name="Normal 43 3" xfId="18729"/>
    <cellStyle name="Normal 43 3 2" xfId="18730"/>
    <cellStyle name="Normal 43 3 2 2" xfId="18731"/>
    <cellStyle name="Normal 43 3 2 2 2" xfId="18732"/>
    <cellStyle name="Normal 43 3 2 2 3" xfId="18733"/>
    <cellStyle name="Normal 43 3 2 2 4" xfId="18734"/>
    <cellStyle name="Normal 43 3 2 3" xfId="18735"/>
    <cellStyle name="Normal 43 3 2 4" xfId="18736"/>
    <cellStyle name="Normal 43 3 2 5" xfId="18737"/>
    <cellStyle name="Normal 43 3 3" xfId="18738"/>
    <cellStyle name="Normal 43 3 3 2" xfId="18739"/>
    <cellStyle name="Normal 43 3 3 3" xfId="18740"/>
    <cellStyle name="Normal 43 3 3 4" xfId="18741"/>
    <cellStyle name="Normal 43 3 4" xfId="18742"/>
    <cellStyle name="Normal 43 3 5" xfId="18743"/>
    <cellStyle name="Normal 43 3 6" xfId="18744"/>
    <cellStyle name="Normal 44" xfId="18745"/>
    <cellStyle name="Normal 44 2" xfId="18746"/>
    <cellStyle name="Normal 44 2 2" xfId="18747"/>
    <cellStyle name="Normal 44 2 2 2" xfId="18748"/>
    <cellStyle name="Normal 44 2 2 2 2" xfId="18749"/>
    <cellStyle name="Normal 44 2 2 2 2 2" xfId="18750"/>
    <cellStyle name="Normal 44 2 2 2 2 3" xfId="18751"/>
    <cellStyle name="Normal 44 2 2 2 2 4" xfId="18752"/>
    <cellStyle name="Normal 44 2 2 2 3" xfId="18753"/>
    <cellStyle name="Normal 44 2 2 2 4" xfId="18754"/>
    <cellStyle name="Normal 44 2 2 2 5" xfId="18755"/>
    <cellStyle name="Normal 44 2 2 3" xfId="18756"/>
    <cellStyle name="Normal 44 2 2 3 2" xfId="18757"/>
    <cellStyle name="Normal 44 2 2 3 3" xfId="18758"/>
    <cellStyle name="Normal 44 2 2 3 4" xfId="18759"/>
    <cellStyle name="Normal 44 2 2 4" xfId="18760"/>
    <cellStyle name="Normal 44 2 2 5" xfId="18761"/>
    <cellStyle name="Normal 44 2 2 6" xfId="18762"/>
    <cellStyle name="Normal 44 3" xfId="18763"/>
    <cellStyle name="Normal 44 3 2" xfId="18764"/>
    <cellStyle name="Normal 44 3 2 2" xfId="18765"/>
    <cellStyle name="Normal 44 3 2 2 2" xfId="18766"/>
    <cellStyle name="Normal 44 3 2 2 3" xfId="18767"/>
    <cellStyle name="Normal 44 3 2 2 4" xfId="18768"/>
    <cellStyle name="Normal 44 3 2 3" xfId="18769"/>
    <cellStyle name="Normal 44 3 2 4" xfId="18770"/>
    <cellStyle name="Normal 44 3 2 5" xfId="18771"/>
    <cellStyle name="Normal 44 3 3" xfId="18772"/>
    <cellStyle name="Normal 44 3 3 2" xfId="18773"/>
    <cellStyle name="Normal 44 3 3 3" xfId="18774"/>
    <cellStyle name="Normal 44 3 3 4" xfId="18775"/>
    <cellStyle name="Normal 44 3 4" xfId="18776"/>
    <cellStyle name="Normal 44 3 5" xfId="18777"/>
    <cellStyle name="Normal 44 3 6" xfId="18778"/>
    <cellStyle name="Normal 44 4" xfId="18779"/>
    <cellStyle name="Normal 44 4 2" xfId="18780"/>
    <cellStyle name="Normal 44 4 2 2" xfId="18781"/>
    <cellStyle name="Normal 44 4 2 2 2" xfId="18782"/>
    <cellStyle name="Normal 44 4 2 2 3" xfId="18783"/>
    <cellStyle name="Normal 44 4 2 2 4" xfId="18784"/>
    <cellStyle name="Normal 44 4 2 3" xfId="18785"/>
    <cellStyle name="Normal 44 4 2 4" xfId="18786"/>
    <cellStyle name="Normal 44 4 2 5" xfId="18787"/>
    <cellStyle name="Normal 44 4 3" xfId="18788"/>
    <cellStyle name="Normal 44 4 3 2" xfId="18789"/>
    <cellStyle name="Normal 44 4 3 3" xfId="18790"/>
    <cellStyle name="Normal 44 4 3 4" xfId="18791"/>
    <cellStyle name="Normal 44 4 4" xfId="18792"/>
    <cellStyle name="Normal 44 4 5" xfId="18793"/>
    <cellStyle name="Normal 44 4 6" xfId="18794"/>
    <cellStyle name="Normal 44 5" xfId="18795"/>
    <cellStyle name="Normal 44 5 2" xfId="18796"/>
    <cellStyle name="Normal 44 5 2 2" xfId="18797"/>
    <cellStyle name="Normal 44 5 2 2 2" xfId="18798"/>
    <cellStyle name="Normal 44 5 2 2 3" xfId="18799"/>
    <cellStyle name="Normal 44 5 2 2 4" xfId="18800"/>
    <cellStyle name="Normal 44 5 2 3" xfId="18801"/>
    <cellStyle name="Normal 44 5 2 4" xfId="18802"/>
    <cellStyle name="Normal 44 5 2 5" xfId="18803"/>
    <cellStyle name="Normal 44 5 3" xfId="18804"/>
    <cellStyle name="Normal 44 5 3 2" xfId="18805"/>
    <cellStyle name="Normal 44 5 3 3" xfId="18806"/>
    <cellStyle name="Normal 44 5 3 4" xfId="18807"/>
    <cellStyle name="Normal 44 5 4" xfId="18808"/>
    <cellStyle name="Normal 44 5 5" xfId="18809"/>
    <cellStyle name="Normal 44 5 6" xfId="18810"/>
    <cellStyle name="Normal 45" xfId="18811"/>
    <cellStyle name="Normal 45 2" xfId="18812"/>
    <cellStyle name="Normal 45 2 2" xfId="18813"/>
    <cellStyle name="Normal 45 2 2 2" xfId="18814"/>
    <cellStyle name="Normal 45 2 2 3" xfId="18815"/>
    <cellStyle name="Normal 45 2 2 4" xfId="18816"/>
    <cellStyle name="Normal 45 2 3" xfId="18817"/>
    <cellStyle name="Normal 45 2 4" xfId="18818"/>
    <cellStyle name="Normal 45 2 5" xfId="18819"/>
    <cellStyle name="Normal 45 3" xfId="18820"/>
    <cellStyle name="Normal 45 4" xfId="18821"/>
    <cellStyle name="Normal 45 4 2" xfId="18822"/>
    <cellStyle name="Normal 45 4 3" xfId="18823"/>
    <cellStyle name="Normal 45 4 4" xfId="18824"/>
    <cellStyle name="Normal 45 5" xfId="18825"/>
    <cellStyle name="Normal 45 6" xfId="18826"/>
    <cellStyle name="Normal 45 7" xfId="18827"/>
    <cellStyle name="Normal 46" xfId="18828"/>
    <cellStyle name="Normal 46 2" xfId="18829"/>
    <cellStyle name="Normal 46 2 2" xfId="18830"/>
    <cellStyle name="Normal 46 2 2 2" xfId="18831"/>
    <cellStyle name="Normal 46 2 2 3" xfId="18832"/>
    <cellStyle name="Normal 46 2 2 4" xfId="18833"/>
    <cellStyle name="Normal 46 2 3" xfId="18834"/>
    <cellStyle name="Normal 46 2 4" xfId="18835"/>
    <cellStyle name="Normal 46 2 5" xfId="18836"/>
    <cellStyle name="Normal 46 3" xfId="18837"/>
    <cellStyle name="Normal 46 4" xfId="18838"/>
    <cellStyle name="Normal 46 4 2" xfId="18839"/>
    <cellStyle name="Normal 46 4 3" xfId="18840"/>
    <cellStyle name="Normal 46 4 4" xfId="18841"/>
    <cellStyle name="Normal 46 5" xfId="18842"/>
    <cellStyle name="Normal 46 6" xfId="18843"/>
    <cellStyle name="Normal 46 7" xfId="18844"/>
    <cellStyle name="Normal 47" xfId="18845"/>
    <cellStyle name="Normal 47 2" xfId="18846"/>
    <cellStyle name="Normal 47 2 2" xfId="18847"/>
    <cellStyle name="Normal 47 2 2 2" xfId="18848"/>
    <cellStyle name="Normal 47 2 2 3" xfId="18849"/>
    <cellStyle name="Normal 47 2 2 4" xfId="18850"/>
    <cellStyle name="Normal 47 2 3" xfId="18851"/>
    <cellStyle name="Normal 47 2 4" xfId="18852"/>
    <cellStyle name="Normal 47 2 5" xfId="18853"/>
    <cellStyle name="Normal 47 3" xfId="18854"/>
    <cellStyle name="Normal 47 4" xfId="18855"/>
    <cellStyle name="Normal 47 4 2" xfId="18856"/>
    <cellStyle name="Normal 47 4 3" xfId="18857"/>
    <cellStyle name="Normal 47 4 4" xfId="18858"/>
    <cellStyle name="Normal 47 5" xfId="18859"/>
    <cellStyle name="Normal 47 6" xfId="18860"/>
    <cellStyle name="Normal 47 7" xfId="18861"/>
    <cellStyle name="Normal 48" xfId="18862"/>
    <cellStyle name="Normal 48 2" xfId="18863"/>
    <cellStyle name="Normal 48 2 2" xfId="18864"/>
    <cellStyle name="Normal 48 2 2 2" xfId="18865"/>
    <cellStyle name="Normal 48 2 2 3" xfId="18866"/>
    <cellStyle name="Normal 48 2 2 4" xfId="18867"/>
    <cellStyle name="Normal 48 2 3" xfId="18868"/>
    <cellStyle name="Normal 48 2 4" xfId="18869"/>
    <cellStyle name="Normal 48 2 5" xfId="18870"/>
    <cellStyle name="Normal 48 3" xfId="18871"/>
    <cellStyle name="Normal 48 4" xfId="18872"/>
    <cellStyle name="Normal 48 4 2" xfId="18873"/>
    <cellStyle name="Normal 48 4 3" xfId="18874"/>
    <cellStyle name="Normal 48 4 4" xfId="18875"/>
    <cellStyle name="Normal 48 5" xfId="18876"/>
    <cellStyle name="Normal 48 6" xfId="18877"/>
    <cellStyle name="Normal 48 7" xfId="18878"/>
    <cellStyle name="Normal 49" xfId="18879"/>
    <cellStyle name="Normal 49 2" xfId="18880"/>
    <cellStyle name="Normal 49 2 2" xfId="18881"/>
    <cellStyle name="Normal 49 2 2 2" xfId="18882"/>
    <cellStyle name="Normal 49 2 2 3" xfId="18883"/>
    <cellStyle name="Normal 49 2 2 4" xfId="18884"/>
    <cellStyle name="Normal 49 2 3" xfId="18885"/>
    <cellStyle name="Normal 49 2 4" xfId="18886"/>
    <cellStyle name="Normal 49 2 5" xfId="18887"/>
    <cellStyle name="Normal 49 3" xfId="18888"/>
    <cellStyle name="Normal 49 4" xfId="18889"/>
    <cellStyle name="Normal 49 4 2" xfId="18890"/>
    <cellStyle name="Normal 49 4 3" xfId="18891"/>
    <cellStyle name="Normal 49 4 4" xfId="18892"/>
    <cellStyle name="Normal 49 5" xfId="18893"/>
    <cellStyle name="Normal 49 6" xfId="18894"/>
    <cellStyle name="Normal 49 7" xfId="18895"/>
    <cellStyle name="Normal 5" xfId="18896"/>
    <cellStyle name="Normal 5 10" xfId="18897"/>
    <cellStyle name="Normal 5 10 2" xfId="18898"/>
    <cellStyle name="Normal 5 100" xfId="18899"/>
    <cellStyle name="Normal 5 101" xfId="18900"/>
    <cellStyle name="Normal 5 102" xfId="18901"/>
    <cellStyle name="Normal 5 103" xfId="18902"/>
    <cellStyle name="Normal 5 104" xfId="18903"/>
    <cellStyle name="Normal 5 105" xfId="18904"/>
    <cellStyle name="Normal 5 106" xfId="18905"/>
    <cellStyle name="Normal 5 107" xfId="18906"/>
    <cellStyle name="Normal 5 108" xfId="18907"/>
    <cellStyle name="Normal 5 109" xfId="18908"/>
    <cellStyle name="Normal 5 11" xfId="18909"/>
    <cellStyle name="Normal 5 11 2" xfId="18910"/>
    <cellStyle name="Normal 5 11 3" xfId="18911"/>
    <cellStyle name="Normal 5 11 3 2" xfId="18912"/>
    <cellStyle name="Normal 5 11 3 3" xfId="18913"/>
    <cellStyle name="Normal 5 11 3 4" xfId="18914"/>
    <cellStyle name="Normal 5 110" xfId="18915"/>
    <cellStyle name="Normal 5 111" xfId="18916"/>
    <cellStyle name="Normal 5 112" xfId="18917"/>
    <cellStyle name="Normal 5 113" xfId="18918"/>
    <cellStyle name="Normal 5 12" xfId="18919"/>
    <cellStyle name="Normal 5 12 2" xfId="18920"/>
    <cellStyle name="Normal 5 12 3" xfId="18921"/>
    <cellStyle name="Normal 5 12 3 2" xfId="18922"/>
    <cellStyle name="Normal 5 12 3 3" xfId="18923"/>
    <cellStyle name="Normal 5 12 3 4" xfId="18924"/>
    <cellStyle name="Normal 5 13" xfId="18925"/>
    <cellStyle name="Normal 5 13 2" xfId="18926"/>
    <cellStyle name="Normal 5 13 3" xfId="18927"/>
    <cellStyle name="Normal 5 13 4" xfId="18928"/>
    <cellStyle name="Normal 5 13 5" xfId="18929"/>
    <cellStyle name="Normal 5 14" xfId="18930"/>
    <cellStyle name="Normal 5 14 2" xfId="18931"/>
    <cellStyle name="Normal 5 15" xfId="18932"/>
    <cellStyle name="Normal 5 15 2" xfId="18933"/>
    <cellStyle name="Normal 5 16" xfId="18934"/>
    <cellStyle name="Normal 5 16 2" xfId="18935"/>
    <cellStyle name="Normal 5 17" xfId="18936"/>
    <cellStyle name="Normal 5 17 2" xfId="18937"/>
    <cellStyle name="Normal 5 18" xfId="18938"/>
    <cellStyle name="Normal 5 18 2" xfId="18939"/>
    <cellStyle name="Normal 5 19" xfId="18940"/>
    <cellStyle name="Normal 5 19 2" xfId="18941"/>
    <cellStyle name="Normal 5 2" xfId="18942"/>
    <cellStyle name="Normal 5 2 2" xfId="18943"/>
    <cellStyle name="Normal 5 2 2 2" xfId="18944"/>
    <cellStyle name="Normal 5 2 2 3" xfId="18945"/>
    <cellStyle name="Normal 5 2 3" xfId="18946"/>
    <cellStyle name="Normal 5 2 3 2" xfId="18947"/>
    <cellStyle name="Normal 5 2 4" xfId="18948"/>
    <cellStyle name="Normal 5 20" xfId="18949"/>
    <cellStyle name="Normal 5 20 2" xfId="18950"/>
    <cellStyle name="Normal 5 21" xfId="18951"/>
    <cellStyle name="Normal 5 21 2" xfId="18952"/>
    <cellStyle name="Normal 5 22" xfId="18953"/>
    <cellStyle name="Normal 5 22 2" xfId="18954"/>
    <cellStyle name="Normal 5 23" xfId="18955"/>
    <cellStyle name="Normal 5 23 2" xfId="18956"/>
    <cellStyle name="Normal 5 24" xfId="18957"/>
    <cellStyle name="Normal 5 24 2" xfId="18958"/>
    <cellStyle name="Normal 5 25" xfId="18959"/>
    <cellStyle name="Normal 5 25 2" xfId="18960"/>
    <cellStyle name="Normal 5 26" xfId="18961"/>
    <cellStyle name="Normal 5 26 2" xfId="18962"/>
    <cellStyle name="Normal 5 27" xfId="18963"/>
    <cellStyle name="Normal 5 27 2" xfId="18964"/>
    <cellStyle name="Normal 5 28" xfId="18965"/>
    <cellStyle name="Normal 5 28 2" xfId="18966"/>
    <cellStyle name="Normal 5 29" xfId="18967"/>
    <cellStyle name="Normal 5 29 2" xfId="18968"/>
    <cellStyle name="Normal 5 3" xfId="18969"/>
    <cellStyle name="Normal 5 3 2" xfId="18970"/>
    <cellStyle name="Normal 5 3 2 2" xfId="18971"/>
    <cellStyle name="Normal 5 3 2 2 2" xfId="18972"/>
    <cellStyle name="Normal 5 3 2 2 3" xfId="18973"/>
    <cellStyle name="Normal 5 3 2 2 3 2" xfId="18974"/>
    <cellStyle name="Normal 5 3 2 2 3 3" xfId="18975"/>
    <cellStyle name="Normal 5 3 2 2 3 4" xfId="18976"/>
    <cellStyle name="Normal 5 3 2 2 4" xfId="18977"/>
    <cellStyle name="Normal 5 3 2 2 5" xfId="18978"/>
    <cellStyle name="Normal 5 3 2 2 6" xfId="18979"/>
    <cellStyle name="Normal 5 3 2 3" xfId="18980"/>
    <cellStyle name="Normal 5 3 2 4" xfId="18981"/>
    <cellStyle name="Normal 5 3 2 4 2" xfId="18982"/>
    <cellStyle name="Normal 5 3 2 4 3" xfId="18983"/>
    <cellStyle name="Normal 5 3 2 4 4" xfId="18984"/>
    <cellStyle name="Normal 5 3 2 5" xfId="18985"/>
    <cellStyle name="Normal 5 3 2 6" xfId="18986"/>
    <cellStyle name="Normal 5 3 2 7" xfId="18987"/>
    <cellStyle name="Normal 5 3 3" xfId="18988"/>
    <cellStyle name="Normal 5 3 3 2" xfId="18989"/>
    <cellStyle name="Normal 5 3 3 2 2" xfId="18990"/>
    <cellStyle name="Normal 5 3 3 2 2 2" xfId="18991"/>
    <cellStyle name="Normal 5 3 3 2 2 3" xfId="18992"/>
    <cellStyle name="Normal 5 3 3 2 2 4" xfId="18993"/>
    <cellStyle name="Normal 5 3 3 2 3" xfId="18994"/>
    <cellStyle name="Normal 5 3 3 2 4" xfId="18995"/>
    <cellStyle name="Normal 5 3 3 2 5" xfId="18996"/>
    <cellStyle name="Normal 5 3 3 3" xfId="18997"/>
    <cellStyle name="Normal 5 3 3 4" xfId="18998"/>
    <cellStyle name="Normal 5 3 3 4 2" xfId="18999"/>
    <cellStyle name="Normal 5 3 3 4 3" xfId="19000"/>
    <cellStyle name="Normal 5 3 3 4 4" xfId="19001"/>
    <cellStyle name="Normal 5 3 3 5" xfId="19002"/>
    <cellStyle name="Normal 5 3 3 6" xfId="19003"/>
    <cellStyle name="Normal 5 3 3 7" xfId="19004"/>
    <cellStyle name="Normal 5 3 4" xfId="19005"/>
    <cellStyle name="Normal 5 30" xfId="19006"/>
    <cellStyle name="Normal 5 30 2" xfId="19007"/>
    <cellStyle name="Normal 5 31" xfId="19008"/>
    <cellStyle name="Normal 5 31 2" xfId="19009"/>
    <cellStyle name="Normal 5 32" xfId="19010"/>
    <cellStyle name="Normal 5 32 2" xfId="19011"/>
    <cellStyle name="Normal 5 33" xfId="19012"/>
    <cellStyle name="Normal 5 33 2" xfId="19013"/>
    <cellStyle name="Normal 5 34" xfId="19014"/>
    <cellStyle name="Normal 5 34 2" xfId="19015"/>
    <cellStyle name="Normal 5 35" xfId="19016"/>
    <cellStyle name="Normal 5 35 2" xfId="19017"/>
    <cellStyle name="Normal 5 36" xfId="19018"/>
    <cellStyle name="Normal 5 36 2" xfId="19019"/>
    <cellStyle name="Normal 5 37" xfId="19020"/>
    <cellStyle name="Normal 5 37 2" xfId="19021"/>
    <cellStyle name="Normal 5 38" xfId="19022"/>
    <cellStyle name="Normal 5 38 2" xfId="19023"/>
    <cellStyle name="Normal 5 39" xfId="19024"/>
    <cellStyle name="Normal 5 39 2" xfId="19025"/>
    <cellStyle name="Normal 5 4" xfId="19026"/>
    <cellStyle name="Normal 5 4 2" xfId="19027"/>
    <cellStyle name="Normal 5 4 2 2" xfId="19028"/>
    <cellStyle name="Normal 5 4 2 2 2" xfId="19029"/>
    <cellStyle name="Normal 5 4 2 2 2 2" xfId="19030"/>
    <cellStyle name="Normal 5 4 2 2 2 3" xfId="19031"/>
    <cellStyle name="Normal 5 4 2 2 2 4" xfId="19032"/>
    <cellStyle name="Normal 5 4 2 2 3" xfId="19033"/>
    <cellStyle name="Normal 5 4 2 2 4" xfId="19034"/>
    <cellStyle name="Normal 5 4 2 2 5" xfId="19035"/>
    <cellStyle name="Normal 5 4 2 3" xfId="19036"/>
    <cellStyle name="Normal 5 4 2 4" xfId="19037"/>
    <cellStyle name="Normal 5 4 2 4 2" xfId="19038"/>
    <cellStyle name="Normal 5 4 2 4 3" xfId="19039"/>
    <cellStyle name="Normal 5 4 2 4 4" xfId="19040"/>
    <cellStyle name="Normal 5 4 2 5" xfId="19041"/>
    <cellStyle name="Normal 5 4 2 6" xfId="19042"/>
    <cellStyle name="Normal 5 4 2 7" xfId="19043"/>
    <cellStyle name="Normal 5 4 3" xfId="19044"/>
    <cellStyle name="Normal 5 4 3 2" xfId="19045"/>
    <cellStyle name="Normal 5 4 3 3" xfId="19046"/>
    <cellStyle name="Normal 5 4 3 3 2" xfId="19047"/>
    <cellStyle name="Normal 5 4 3 3 3" xfId="19048"/>
    <cellStyle name="Normal 5 4 3 3 4" xfId="19049"/>
    <cellStyle name="Normal 5 4 3 4" xfId="19050"/>
    <cellStyle name="Normal 5 4 3 5" xfId="19051"/>
    <cellStyle name="Normal 5 4 3 6" xfId="19052"/>
    <cellStyle name="Normal 5 4 4" xfId="19053"/>
    <cellStyle name="Normal 5 4 5" xfId="19054"/>
    <cellStyle name="Normal 5 4 5 2" xfId="19055"/>
    <cellStyle name="Normal 5 4 5 3" xfId="19056"/>
    <cellStyle name="Normal 5 4 5 4" xfId="19057"/>
    <cellStyle name="Normal 5 4 6" xfId="19058"/>
    <cellStyle name="Normal 5 4 7" xfId="19059"/>
    <cellStyle name="Normal 5 4 8" xfId="19060"/>
    <cellStyle name="Normal 5 40" xfId="19061"/>
    <cellStyle name="Normal 5 40 2" xfId="19062"/>
    <cellStyle name="Normal 5 41" xfId="19063"/>
    <cellStyle name="Normal 5 41 2" xfId="19064"/>
    <cellStyle name="Normal 5 42" xfId="19065"/>
    <cellStyle name="Normal 5 42 2" xfId="19066"/>
    <cellStyle name="Normal 5 43" xfId="19067"/>
    <cellStyle name="Normal 5 43 2" xfId="19068"/>
    <cellStyle name="Normal 5 44" xfId="19069"/>
    <cellStyle name="Normal 5 44 2" xfId="19070"/>
    <cellStyle name="Normal 5 45" xfId="19071"/>
    <cellStyle name="Normal 5 45 2" xfId="19072"/>
    <cellStyle name="Normal 5 46" xfId="19073"/>
    <cellStyle name="Normal 5 46 2" xfId="19074"/>
    <cellStyle name="Normal 5 47" xfId="19075"/>
    <cellStyle name="Normal 5 48" xfId="19076"/>
    <cellStyle name="Normal 5 49" xfId="19077"/>
    <cellStyle name="Normal 5 5" xfId="19078"/>
    <cellStyle name="Normal 5 5 10" xfId="19079"/>
    <cellStyle name="Normal 5 5 11" xfId="19080"/>
    <cellStyle name="Normal 5 5 12" xfId="19081"/>
    <cellStyle name="Normal 5 5 13" xfId="19082"/>
    <cellStyle name="Normal 5 5 14" xfId="19083"/>
    <cellStyle name="Normal 5 5 15" xfId="19084"/>
    <cellStyle name="Normal 5 5 16" xfId="19085"/>
    <cellStyle name="Normal 5 5 17" xfId="19086"/>
    <cellStyle name="Normal 5 5 18" xfId="19087"/>
    <cellStyle name="Normal 5 5 19" xfId="19088"/>
    <cellStyle name="Normal 5 5 2" xfId="19089"/>
    <cellStyle name="Normal 5 5 20" xfId="19090"/>
    <cellStyle name="Normal 5 5 21" xfId="19091"/>
    <cellStyle name="Normal 5 5 22" xfId="19092"/>
    <cellStyle name="Normal 5 5 23" xfId="19093"/>
    <cellStyle name="Normal 5 5 24" xfId="19094"/>
    <cellStyle name="Normal 5 5 25" xfId="19095"/>
    <cellStyle name="Normal 5 5 26" xfId="19096"/>
    <cellStyle name="Normal 5 5 27" xfId="19097"/>
    <cellStyle name="Normal 5 5 28" xfId="19098"/>
    <cellStyle name="Normal 5 5 29" xfId="19099"/>
    <cellStyle name="Normal 5 5 3" xfId="19100"/>
    <cellStyle name="Normal 5 5 30" xfId="19101"/>
    <cellStyle name="Normal 5 5 31" xfId="19102"/>
    <cellStyle name="Normal 5 5 32" xfId="19103"/>
    <cellStyle name="Normal 5 5 33" xfId="19104"/>
    <cellStyle name="Normal 5 5 34" xfId="19105"/>
    <cellStyle name="Normal 5 5 35" xfId="19106"/>
    <cellStyle name="Normal 5 5 36" xfId="19107"/>
    <cellStyle name="Normal 5 5 37" xfId="19108"/>
    <cellStyle name="Normal 5 5 38" xfId="19109"/>
    <cellStyle name="Normal 5 5 39" xfId="19110"/>
    <cellStyle name="Normal 5 5 4" xfId="19111"/>
    <cellStyle name="Normal 5 5 40" xfId="19112"/>
    <cellStyle name="Normal 5 5 41" xfId="19113"/>
    <cellStyle name="Normal 5 5 42" xfId="19114"/>
    <cellStyle name="Normal 5 5 43" xfId="19115"/>
    <cellStyle name="Normal 5 5 44" xfId="19116"/>
    <cellStyle name="Normal 5 5 45" xfId="19117"/>
    <cellStyle name="Normal 5 5 46" xfId="19118"/>
    <cellStyle name="Normal 5 5 47" xfId="19119"/>
    <cellStyle name="Normal 5 5 48" xfId="19120"/>
    <cellStyle name="Normal 5 5 49" xfId="19121"/>
    <cellStyle name="Normal 5 5 5" xfId="19122"/>
    <cellStyle name="Normal 5 5 50" xfId="19123"/>
    <cellStyle name="Normal 5 5 51" xfId="19124"/>
    <cellStyle name="Normal 5 5 52" xfId="19125"/>
    <cellStyle name="Normal 5 5 53" xfId="19126"/>
    <cellStyle name="Normal 5 5 54" xfId="19127"/>
    <cellStyle name="Normal 5 5 55" xfId="19128"/>
    <cellStyle name="Normal 5 5 56" xfId="19129"/>
    <cellStyle name="Normal 5 5 57" xfId="19130"/>
    <cellStyle name="Normal 5 5 58" xfId="19131"/>
    <cellStyle name="Normal 5 5 59" xfId="19132"/>
    <cellStyle name="Normal 5 5 6" xfId="19133"/>
    <cellStyle name="Normal 5 5 60" xfId="19134"/>
    <cellStyle name="Normal 5 5 61" xfId="19135"/>
    <cellStyle name="Normal 5 5 62" xfId="19136"/>
    <cellStyle name="Normal 5 5 63" xfId="19137"/>
    <cellStyle name="Normal 5 5 64" xfId="19138"/>
    <cellStyle name="Normal 5 5 65" xfId="19139"/>
    <cellStyle name="Normal 5 5 66" xfId="19140"/>
    <cellStyle name="Normal 5 5 67" xfId="19141"/>
    <cellStyle name="Normal 5 5 68" xfId="19142"/>
    <cellStyle name="Normal 5 5 69" xfId="19143"/>
    <cellStyle name="Normal 5 5 7" xfId="19144"/>
    <cellStyle name="Normal 5 5 70" xfId="19145"/>
    <cellStyle name="Normal 5 5 71" xfId="19146"/>
    <cellStyle name="Normal 5 5 72" xfId="19147"/>
    <cellStyle name="Normal 5 5 73" xfId="19148"/>
    <cellStyle name="Normal 5 5 74" xfId="19149"/>
    <cellStyle name="Normal 5 5 75" xfId="19150"/>
    <cellStyle name="Normal 5 5 76" xfId="19151"/>
    <cellStyle name="Normal 5 5 77" xfId="19152"/>
    <cellStyle name="Normal 5 5 78" xfId="19153"/>
    <cellStyle name="Normal 5 5 79" xfId="19154"/>
    <cellStyle name="Normal 5 5 8" xfId="19155"/>
    <cellStyle name="Normal 5 5 80" xfId="19156"/>
    <cellStyle name="Normal 5 5 81" xfId="19157"/>
    <cellStyle name="Normal 5 5 82" xfId="19158"/>
    <cellStyle name="Normal 5 5 83" xfId="19159"/>
    <cellStyle name="Normal 5 5 84" xfId="19160"/>
    <cellStyle name="Normal 5 5 85" xfId="19161"/>
    <cellStyle name="Normal 5 5 86" xfId="19162"/>
    <cellStyle name="Normal 5 5 87" xfId="19163"/>
    <cellStyle name="Normal 5 5 88" xfId="19164"/>
    <cellStyle name="Normal 5 5 89" xfId="19165"/>
    <cellStyle name="Normal 5 5 9" xfId="19166"/>
    <cellStyle name="Normal 5 5 90" xfId="19167"/>
    <cellStyle name="Normal 5 5 91" xfId="19168"/>
    <cellStyle name="Normal 5 5 92" xfId="19169"/>
    <cellStyle name="Normal 5 5 93" xfId="19170"/>
    <cellStyle name="Normal 5 50" xfId="19171"/>
    <cellStyle name="Normal 5 51" xfId="19172"/>
    <cellStyle name="Normal 5 52" xfId="19173"/>
    <cellStyle name="Normal 5 53" xfId="19174"/>
    <cellStyle name="Normal 5 54" xfId="19175"/>
    <cellStyle name="Normal 5 55" xfId="19176"/>
    <cellStyle name="Normal 5 56" xfId="19177"/>
    <cellStyle name="Normal 5 57" xfId="19178"/>
    <cellStyle name="Normal 5 58" xfId="19179"/>
    <cellStyle name="Normal 5 59" xfId="19180"/>
    <cellStyle name="Normal 5 6" xfId="19181"/>
    <cellStyle name="Normal 5 6 2" xfId="19182"/>
    <cellStyle name="Normal 5 60" xfId="19183"/>
    <cellStyle name="Normal 5 61" xfId="19184"/>
    <cellStyle name="Normal 5 62" xfId="19185"/>
    <cellStyle name="Normal 5 63" xfId="19186"/>
    <cellStyle name="Normal 5 64" xfId="19187"/>
    <cellStyle name="Normal 5 65" xfId="19188"/>
    <cellStyle name="Normal 5 66" xfId="19189"/>
    <cellStyle name="Normal 5 67" xfId="19190"/>
    <cellStyle name="Normal 5 68" xfId="19191"/>
    <cellStyle name="Normal 5 69" xfId="19192"/>
    <cellStyle name="Normal 5 7" xfId="19193"/>
    <cellStyle name="Normal 5 7 2" xfId="19194"/>
    <cellStyle name="Normal 5 70" xfId="19195"/>
    <cellStyle name="Normal 5 71" xfId="19196"/>
    <cellStyle name="Normal 5 72" xfId="19197"/>
    <cellStyle name="Normal 5 73" xfId="19198"/>
    <cellStyle name="Normal 5 74" xfId="19199"/>
    <cellStyle name="Normal 5 75" xfId="19200"/>
    <cellStyle name="Normal 5 76" xfId="19201"/>
    <cellStyle name="Normal 5 77" xfId="19202"/>
    <cellStyle name="Normal 5 78" xfId="19203"/>
    <cellStyle name="Normal 5 79" xfId="19204"/>
    <cellStyle name="Normal 5 8" xfId="19205"/>
    <cellStyle name="Normal 5 8 2" xfId="19206"/>
    <cellStyle name="Normal 5 80" xfId="19207"/>
    <cellStyle name="Normal 5 81" xfId="19208"/>
    <cellStyle name="Normal 5 82" xfId="19209"/>
    <cellStyle name="Normal 5 83" xfId="19210"/>
    <cellStyle name="Normal 5 84" xfId="19211"/>
    <cellStyle name="Normal 5 85" xfId="19212"/>
    <cellStyle name="Normal 5 86" xfId="19213"/>
    <cellStyle name="Normal 5 87" xfId="19214"/>
    <cellStyle name="Normal 5 88" xfId="19215"/>
    <cellStyle name="Normal 5 89" xfId="19216"/>
    <cellStyle name="Normal 5 9" xfId="19217"/>
    <cellStyle name="Normal 5 9 2" xfId="19218"/>
    <cellStyle name="Normal 5 90" xfId="19219"/>
    <cellStyle name="Normal 5 91" xfId="19220"/>
    <cellStyle name="Normal 5 92" xfId="19221"/>
    <cellStyle name="Normal 5 93" xfId="19222"/>
    <cellStyle name="Normal 5 94" xfId="19223"/>
    <cellStyle name="Normal 5 95" xfId="19224"/>
    <cellStyle name="Normal 5 96" xfId="19225"/>
    <cellStyle name="Normal 5 97" xfId="19226"/>
    <cellStyle name="Normal 5 98" xfId="19227"/>
    <cellStyle name="Normal 5 99" xfId="19228"/>
    <cellStyle name="Normal 50" xfId="19229"/>
    <cellStyle name="Normal 50 2" xfId="19230"/>
    <cellStyle name="Normal 50 2 2" xfId="19231"/>
    <cellStyle name="Normal 50 2 2 2" xfId="19232"/>
    <cellStyle name="Normal 50 2 2 3" xfId="19233"/>
    <cellStyle name="Normal 50 2 2 4" xfId="19234"/>
    <cellStyle name="Normal 50 2 3" xfId="19235"/>
    <cellStyle name="Normal 50 2 4" xfId="19236"/>
    <cellStyle name="Normal 50 2 5" xfId="19237"/>
    <cellStyle name="Normal 50 3" xfId="19238"/>
    <cellStyle name="Normal 50 4" xfId="19239"/>
    <cellStyle name="Normal 50 4 2" xfId="19240"/>
    <cellStyle name="Normal 50 4 3" xfId="19241"/>
    <cellStyle name="Normal 50 4 4" xfId="19242"/>
    <cellStyle name="Normal 50 5" xfId="19243"/>
    <cellStyle name="Normal 50 6" xfId="19244"/>
    <cellStyle name="Normal 50 7" xfId="19245"/>
    <cellStyle name="Normal 51" xfId="19246"/>
    <cellStyle name="Normal 51 2" xfId="19247"/>
    <cellStyle name="Normal 51 2 2" xfId="19248"/>
    <cellStyle name="Normal 51 2 2 2" xfId="19249"/>
    <cellStyle name="Normal 51 2 2 3" xfId="19250"/>
    <cellStyle name="Normal 51 2 2 4" xfId="19251"/>
    <cellStyle name="Normal 51 2 3" xfId="19252"/>
    <cellStyle name="Normal 51 2 4" xfId="19253"/>
    <cellStyle name="Normal 51 2 5" xfId="19254"/>
    <cellStyle name="Normal 51 3" xfId="19255"/>
    <cellStyle name="Normal 51 4" xfId="19256"/>
    <cellStyle name="Normal 51 4 2" xfId="19257"/>
    <cellStyle name="Normal 51 4 3" xfId="19258"/>
    <cellStyle name="Normal 51 4 4" xfId="19259"/>
    <cellStyle name="Normal 51 5" xfId="19260"/>
    <cellStyle name="Normal 51 6" xfId="19261"/>
    <cellStyle name="Normal 51 7" xfId="19262"/>
    <cellStyle name="Normal 52" xfId="19263"/>
    <cellStyle name="Normal 53" xfId="19264"/>
    <cellStyle name="Normal 54" xfId="19265"/>
    <cellStyle name="Normal 55" xfId="19266"/>
    <cellStyle name="Normal 55 2" xfId="19267"/>
    <cellStyle name="Normal 55 2 2" xfId="19268"/>
    <cellStyle name="Normal 55 2 2 2" xfId="19269"/>
    <cellStyle name="Normal 55 2 2 3" xfId="19270"/>
    <cellStyle name="Normal 55 2 2 4" xfId="19271"/>
    <cellStyle name="Normal 55 2 3" xfId="19272"/>
    <cellStyle name="Normal 55 2 4" xfId="19273"/>
    <cellStyle name="Normal 55 2 5" xfId="19274"/>
    <cellStyle name="Normal 55 3" xfId="19275"/>
    <cellStyle name="Normal 55 4" xfId="19276"/>
    <cellStyle name="Normal 55 4 2" xfId="19277"/>
    <cellStyle name="Normal 55 4 3" xfId="19278"/>
    <cellStyle name="Normal 55 4 4" xfId="19279"/>
    <cellStyle name="Normal 55 5" xfId="19280"/>
    <cellStyle name="Normal 55 6" xfId="19281"/>
    <cellStyle name="Normal 55 7" xfId="19282"/>
    <cellStyle name="Normal 56" xfId="19283"/>
    <cellStyle name="Normal 56 2" xfId="19284"/>
    <cellStyle name="Normal 56 2 2" xfId="19285"/>
    <cellStyle name="Normal 56 2 2 2" xfId="19286"/>
    <cellStyle name="Normal 56 2 2 3" xfId="19287"/>
    <cellStyle name="Normal 56 2 2 4" xfId="19288"/>
    <cellStyle name="Normal 56 2 3" xfId="19289"/>
    <cellStyle name="Normal 56 2 4" xfId="19290"/>
    <cellStyle name="Normal 56 2 5" xfId="19291"/>
    <cellStyle name="Normal 56 3" xfId="19292"/>
    <cellStyle name="Normal 56 4" xfId="19293"/>
    <cellStyle name="Normal 56 4 2" xfId="19294"/>
    <cellStyle name="Normal 56 4 3" xfId="19295"/>
    <cellStyle name="Normal 56 4 4" xfId="19296"/>
    <cellStyle name="Normal 56 5" xfId="19297"/>
    <cellStyle name="Normal 56 6" xfId="19298"/>
    <cellStyle name="Normal 56 7" xfId="19299"/>
    <cellStyle name="Normal 57" xfId="19300"/>
    <cellStyle name="Normal 57 2" xfId="19301"/>
    <cellStyle name="Normal 58" xfId="19302"/>
    <cellStyle name="Normal 58 2" xfId="19303"/>
    <cellStyle name="Normal 58 3" xfId="19304"/>
    <cellStyle name="Normal 58 4" xfId="19305"/>
    <cellStyle name="Normal 59" xfId="19306"/>
    <cellStyle name="Normal 59 2" xfId="19307"/>
    <cellStyle name="Normal 59 3" xfId="19308"/>
    <cellStyle name="Normal 59 4" xfId="19309"/>
    <cellStyle name="Normal 6" xfId="19310"/>
    <cellStyle name="Normal 6 2" xfId="19311"/>
    <cellStyle name="Normal 6 2 10" xfId="19312"/>
    <cellStyle name="Normal 6 2 11" xfId="19313"/>
    <cellStyle name="Normal 6 2 12" xfId="19314"/>
    <cellStyle name="Normal 6 2 13" xfId="19315"/>
    <cellStyle name="Normal 6 2 14" xfId="19316"/>
    <cellStyle name="Normal 6 2 15" xfId="19317"/>
    <cellStyle name="Normal 6 2 16" xfId="19318"/>
    <cellStyle name="Normal 6 2 17" xfId="19319"/>
    <cellStyle name="Normal 6 2 18" xfId="19320"/>
    <cellStyle name="Normal 6 2 19" xfId="19321"/>
    <cellStyle name="Normal 6 2 2" xfId="19322"/>
    <cellStyle name="Normal 6 2 2 2" xfId="19323"/>
    <cellStyle name="Normal 6 2 2 3" xfId="19324"/>
    <cellStyle name="Normal 6 2 20" xfId="19325"/>
    <cellStyle name="Normal 6 2 21" xfId="19326"/>
    <cellStyle name="Normal 6 2 22" xfId="19327"/>
    <cellStyle name="Normal 6 2 23" xfId="19328"/>
    <cellStyle name="Normal 6 2 24" xfId="19329"/>
    <cellStyle name="Normal 6 2 25" xfId="19330"/>
    <cellStyle name="Normal 6 2 26" xfId="19331"/>
    <cellStyle name="Normal 6 2 27" xfId="19332"/>
    <cellStyle name="Normal 6 2 28" xfId="19333"/>
    <cellStyle name="Normal 6 2 29" xfId="19334"/>
    <cellStyle name="Normal 6 2 3" xfId="19335"/>
    <cellStyle name="Normal 6 2 3 2" xfId="19336"/>
    <cellStyle name="Normal 6 2 3 2 2" xfId="19337"/>
    <cellStyle name="Normal 6 2 3 2 2 2" xfId="19338"/>
    <cellStyle name="Normal 6 2 3 2 2 3" xfId="19339"/>
    <cellStyle name="Normal 6 2 3 2 2 4" xfId="19340"/>
    <cellStyle name="Normal 6 2 3 2 3" xfId="19341"/>
    <cellStyle name="Normal 6 2 3 2 4" xfId="19342"/>
    <cellStyle name="Normal 6 2 3 2 5" xfId="19343"/>
    <cellStyle name="Normal 6 2 3 3" xfId="19344"/>
    <cellStyle name="Normal 6 2 3 4" xfId="19345"/>
    <cellStyle name="Normal 6 2 3 4 2" xfId="19346"/>
    <cellStyle name="Normal 6 2 3 4 3" xfId="19347"/>
    <cellStyle name="Normal 6 2 3 4 4" xfId="19348"/>
    <cellStyle name="Normal 6 2 3 5" xfId="19349"/>
    <cellStyle name="Normal 6 2 3 6" xfId="19350"/>
    <cellStyle name="Normal 6 2 3 7" xfId="19351"/>
    <cellStyle name="Normal 6 2 30" xfId="19352"/>
    <cellStyle name="Normal 6 2 31" xfId="19353"/>
    <cellStyle name="Normal 6 2 32" xfId="19354"/>
    <cellStyle name="Normal 6 2 33" xfId="19355"/>
    <cellStyle name="Normal 6 2 34" xfId="19356"/>
    <cellStyle name="Normal 6 2 35" xfId="19357"/>
    <cellStyle name="Normal 6 2 36" xfId="19358"/>
    <cellStyle name="Normal 6 2 37" xfId="19359"/>
    <cellStyle name="Normal 6 2 38" xfId="19360"/>
    <cellStyle name="Normal 6 2 39" xfId="19361"/>
    <cellStyle name="Normal 6 2 4" xfId="19362"/>
    <cellStyle name="Normal 6 2 40" xfId="19363"/>
    <cellStyle name="Normal 6 2 41" xfId="19364"/>
    <cellStyle name="Normal 6 2 42" xfId="19365"/>
    <cellStyle name="Normal 6 2 43" xfId="19366"/>
    <cellStyle name="Normal 6 2 44" xfId="19367"/>
    <cellStyle name="Normal 6 2 45" xfId="19368"/>
    <cellStyle name="Normal 6 2 46" xfId="19369"/>
    <cellStyle name="Normal 6 2 47" xfId="19370"/>
    <cellStyle name="Normal 6 2 48" xfId="19371"/>
    <cellStyle name="Normal 6 2 49" xfId="19372"/>
    <cellStyle name="Normal 6 2 5" xfId="19373"/>
    <cellStyle name="Normal 6 2 50" xfId="19374"/>
    <cellStyle name="Normal 6 2 51" xfId="19375"/>
    <cellStyle name="Normal 6 2 52" xfId="19376"/>
    <cellStyle name="Normal 6 2 53" xfId="19377"/>
    <cellStyle name="Normal 6 2 54" xfId="19378"/>
    <cellStyle name="Normal 6 2 55" xfId="19379"/>
    <cellStyle name="Normal 6 2 56" xfId="19380"/>
    <cellStyle name="Normal 6 2 57" xfId="19381"/>
    <cellStyle name="Normal 6 2 58" xfId="19382"/>
    <cellStyle name="Normal 6 2 59" xfId="19383"/>
    <cellStyle name="Normal 6 2 6" xfId="19384"/>
    <cellStyle name="Normal 6 2 60" xfId="19385"/>
    <cellStyle name="Normal 6 2 61" xfId="19386"/>
    <cellStyle name="Normal 6 2 62" xfId="19387"/>
    <cellStyle name="Normal 6 2 63" xfId="19388"/>
    <cellStyle name="Normal 6 2 64" xfId="19389"/>
    <cellStyle name="Normal 6 2 65" xfId="19390"/>
    <cellStyle name="Normal 6 2 66" xfId="19391"/>
    <cellStyle name="Normal 6 2 67" xfId="19392"/>
    <cellStyle name="Normal 6 2 68" xfId="19393"/>
    <cellStyle name="Normal 6 2 69" xfId="19394"/>
    <cellStyle name="Normal 6 2 7" xfId="19395"/>
    <cellStyle name="Normal 6 2 70" xfId="19396"/>
    <cellStyle name="Normal 6 2 71" xfId="19397"/>
    <cellStyle name="Normal 6 2 72" xfId="19398"/>
    <cellStyle name="Normal 6 2 73" xfId="19399"/>
    <cellStyle name="Normal 6 2 74" xfId="19400"/>
    <cellStyle name="Normal 6 2 75" xfId="19401"/>
    <cellStyle name="Normal 6 2 76" xfId="19402"/>
    <cellStyle name="Normal 6 2 77" xfId="19403"/>
    <cellStyle name="Normal 6 2 78" xfId="19404"/>
    <cellStyle name="Normal 6 2 79" xfId="19405"/>
    <cellStyle name="Normal 6 2 8" xfId="19406"/>
    <cellStyle name="Normal 6 2 80" xfId="19407"/>
    <cellStyle name="Normal 6 2 81" xfId="19408"/>
    <cellStyle name="Normal 6 2 82" xfId="19409"/>
    <cellStyle name="Normal 6 2 83" xfId="19410"/>
    <cellStyle name="Normal 6 2 84" xfId="19411"/>
    <cellStyle name="Normal 6 2 85" xfId="19412"/>
    <cellStyle name="Normal 6 2 86" xfId="19413"/>
    <cellStyle name="Normal 6 2 87" xfId="19414"/>
    <cellStyle name="Normal 6 2 88" xfId="19415"/>
    <cellStyle name="Normal 6 2 89" xfId="19416"/>
    <cellStyle name="Normal 6 2 9" xfId="19417"/>
    <cellStyle name="Normal 6 2 90" xfId="19418"/>
    <cellStyle name="Normal 6 2 91" xfId="19419"/>
    <cellStyle name="Normal 6 2 92" xfId="19420"/>
    <cellStyle name="Normal 6 2 93" xfId="19421"/>
    <cellStyle name="Normal 6 2 94" xfId="19422"/>
    <cellStyle name="Normal 6 2 95" xfId="19423"/>
    <cellStyle name="Normal 6 2 95 2" xfId="19424"/>
    <cellStyle name="Normal 6 2 95 3" xfId="19425"/>
    <cellStyle name="Normal 6 2 95 4" xfId="19426"/>
    <cellStyle name="Normal 6 3" xfId="19427"/>
    <cellStyle name="Normal 6 3 2" xfId="19428"/>
    <cellStyle name="Normal 6 3 3" xfId="19429"/>
    <cellStyle name="Normal 6 3 3 2" xfId="19430"/>
    <cellStyle name="Normal 6 3 3 2 2" xfId="19431"/>
    <cellStyle name="Normal 6 3 3 2 2 2" xfId="19432"/>
    <cellStyle name="Normal 6 3 3 2 2 3" xfId="19433"/>
    <cellStyle name="Normal 6 3 3 2 2 4" xfId="19434"/>
    <cellStyle name="Normal 6 3 3 2 3" xfId="19435"/>
    <cellStyle name="Normal 6 3 3 2 4" xfId="19436"/>
    <cellStyle name="Normal 6 3 3 2 5" xfId="19437"/>
    <cellStyle name="Normal 6 3 3 3" xfId="19438"/>
    <cellStyle name="Normal 6 3 3 4" xfId="19439"/>
    <cellStyle name="Normal 6 3 3 4 2" xfId="19440"/>
    <cellStyle name="Normal 6 3 3 4 3" xfId="19441"/>
    <cellStyle name="Normal 6 3 3 4 4" xfId="19442"/>
    <cellStyle name="Normal 6 3 3 5" xfId="19443"/>
    <cellStyle name="Normal 6 3 3 6" xfId="19444"/>
    <cellStyle name="Normal 6 3 3 7" xfId="19445"/>
    <cellStyle name="Normal 6 3 4" xfId="19446"/>
    <cellStyle name="Normal 6 4" xfId="19447"/>
    <cellStyle name="Normal 6 4 2" xfId="19448"/>
    <cellStyle name="Normal 6 4 3" xfId="19449"/>
    <cellStyle name="Normal 6 4 3 2" xfId="19450"/>
    <cellStyle name="Normal 6 4 3 2 2" xfId="19451"/>
    <cellStyle name="Normal 6 4 3 2 2 2" xfId="19452"/>
    <cellStyle name="Normal 6 4 3 2 2 3" xfId="19453"/>
    <cellStyle name="Normal 6 4 3 2 2 4" xfId="19454"/>
    <cellStyle name="Normal 6 4 3 2 3" xfId="19455"/>
    <cellStyle name="Normal 6 4 3 2 4" xfId="19456"/>
    <cellStyle name="Normal 6 4 3 2 5" xfId="19457"/>
    <cellStyle name="Normal 6 4 3 3" xfId="19458"/>
    <cellStyle name="Normal 6 4 3 3 2" xfId="19459"/>
    <cellStyle name="Normal 6 4 3 3 3" xfId="19460"/>
    <cellStyle name="Normal 6 4 3 3 4" xfId="19461"/>
    <cellStyle name="Normal 6 4 3 4" xfId="19462"/>
    <cellStyle name="Normal 6 4 3 5" xfId="19463"/>
    <cellStyle name="Normal 6 4 3 6" xfId="19464"/>
    <cellStyle name="Normal 6 5" xfId="19465"/>
    <cellStyle name="Normal 6 5 2" xfId="19466"/>
    <cellStyle name="Normal 6 5 2 2" xfId="19467"/>
    <cellStyle name="Normal 6 5 2 2 2" xfId="19468"/>
    <cellStyle name="Normal 6 5 2 2 3" xfId="19469"/>
    <cellStyle name="Normal 6 5 2 2 4" xfId="19470"/>
    <cellStyle name="Normal 6 5 2 3" xfId="19471"/>
    <cellStyle name="Normal 6 5 2 4" xfId="19472"/>
    <cellStyle name="Normal 6 5 2 5" xfId="19473"/>
    <cellStyle name="Normal 6 5 3" xfId="19474"/>
    <cellStyle name="Normal 6 5 4" xfId="19475"/>
    <cellStyle name="Normal 6 5 4 2" xfId="19476"/>
    <cellStyle name="Normal 6 5 4 3" xfId="19477"/>
    <cellStyle name="Normal 6 5 4 4" xfId="19478"/>
    <cellStyle name="Normal 6 5 5" xfId="19479"/>
    <cellStyle name="Normal 6 5 6" xfId="19480"/>
    <cellStyle name="Normal 6 5 7" xfId="19481"/>
    <cellStyle name="Normal 6 6" xfId="19482"/>
    <cellStyle name="Normal 6 6 2" xfId="19483"/>
    <cellStyle name="Normal 6 6 3" xfId="19484"/>
    <cellStyle name="Normal 6 6 4" xfId="19485"/>
    <cellStyle name="Normal 60" xfId="19486"/>
    <cellStyle name="Normal 60 2" xfId="19487"/>
    <cellStyle name="Normal 60 3" xfId="19488"/>
    <cellStyle name="Normal 60 4" xfId="19489"/>
    <cellStyle name="Normal 61" xfId="19490"/>
    <cellStyle name="Normal 61 2" xfId="19491"/>
    <cellStyle name="Normal 61 3" xfId="19492"/>
    <cellStyle name="Normal 61 4" xfId="19493"/>
    <cellStyle name="Normal 62" xfId="19494"/>
    <cellStyle name="Normal 62 2" xfId="19495"/>
    <cellStyle name="Normal 62 3" xfId="19496"/>
    <cellStyle name="Normal 62 4" xfId="19497"/>
    <cellStyle name="Normal 63" xfId="19498"/>
    <cellStyle name="Normal 63 2" xfId="19499"/>
    <cellStyle name="Normal 63 3" xfId="19500"/>
    <cellStyle name="Normal 63 4" xfId="19501"/>
    <cellStyle name="Normal 64" xfId="19502"/>
    <cellStyle name="Normal 64 2" xfId="19503"/>
    <cellStyle name="Normal 64 3" xfId="19504"/>
    <cellStyle name="Normal 64 4" xfId="19505"/>
    <cellStyle name="Normal 65" xfId="19506"/>
    <cellStyle name="Normal 65 2" xfId="19507"/>
    <cellStyle name="Normal 65 3" xfId="19508"/>
    <cellStyle name="Normal 65 4" xfId="19509"/>
    <cellStyle name="Normal 66" xfId="19510"/>
    <cellStyle name="Normal 66 2" xfId="19511"/>
    <cellStyle name="Normal 66 3" xfId="19512"/>
    <cellStyle name="Normal 66 4" xfId="19513"/>
    <cellStyle name="Normal 67" xfId="19514"/>
    <cellStyle name="Normal 67 2" xfId="19515"/>
    <cellStyle name="Normal 67 3" xfId="19516"/>
    <cellStyle name="Normal 67 4" xfId="19517"/>
    <cellStyle name="Normal 68" xfId="19518"/>
    <cellStyle name="Normal 68 2" xfId="19519"/>
    <cellStyle name="Normal 68 3" xfId="19520"/>
    <cellStyle name="Normal 68 4" xfId="19521"/>
    <cellStyle name="Normal 69" xfId="19522"/>
    <cellStyle name="Normal 69 2" xfId="19523"/>
    <cellStyle name="Normal 69 3" xfId="19524"/>
    <cellStyle name="Normal 69 4" xfId="19525"/>
    <cellStyle name="Normal 7" xfId="19526"/>
    <cellStyle name="Normal 7 10" xfId="19527"/>
    <cellStyle name="Normal 7 10 2" xfId="19528"/>
    <cellStyle name="Normal 7 10 2 2" xfId="19529"/>
    <cellStyle name="Normal 7 10 2 2 2" xfId="19530"/>
    <cellStyle name="Normal 7 10 2 2 3" xfId="19531"/>
    <cellStyle name="Normal 7 10 2 2 4" xfId="19532"/>
    <cellStyle name="Normal 7 10 2 3" xfId="19533"/>
    <cellStyle name="Normal 7 10 2 4" xfId="19534"/>
    <cellStyle name="Normal 7 10 2 5" xfId="19535"/>
    <cellStyle name="Normal 7 10 3" xfId="19536"/>
    <cellStyle name="Normal 7 10 3 2" xfId="19537"/>
    <cellStyle name="Normal 7 10 3 3" xfId="19538"/>
    <cellStyle name="Normal 7 10 3 4" xfId="19539"/>
    <cellStyle name="Normal 7 10 4" xfId="19540"/>
    <cellStyle name="Normal 7 10 5" xfId="19541"/>
    <cellStyle name="Normal 7 10 6" xfId="19542"/>
    <cellStyle name="Normal 7 11" xfId="19543"/>
    <cellStyle name="Normal 7 11 2" xfId="19544"/>
    <cellStyle name="Normal 7 11 2 2" xfId="19545"/>
    <cellStyle name="Normal 7 11 2 2 2" xfId="19546"/>
    <cellStyle name="Normal 7 11 2 2 3" xfId="19547"/>
    <cellStyle name="Normal 7 11 2 2 4" xfId="19548"/>
    <cellStyle name="Normal 7 11 2 3" xfId="19549"/>
    <cellStyle name="Normal 7 11 2 4" xfId="19550"/>
    <cellStyle name="Normal 7 11 2 5" xfId="19551"/>
    <cellStyle name="Normal 7 11 3" xfId="19552"/>
    <cellStyle name="Normal 7 11 3 2" xfId="19553"/>
    <cellStyle name="Normal 7 11 3 3" xfId="19554"/>
    <cellStyle name="Normal 7 11 3 4" xfId="19555"/>
    <cellStyle name="Normal 7 11 4" xfId="19556"/>
    <cellStyle name="Normal 7 11 5" xfId="19557"/>
    <cellStyle name="Normal 7 11 6" xfId="19558"/>
    <cellStyle name="Normal 7 12" xfId="19559"/>
    <cellStyle name="Normal 7 12 2" xfId="19560"/>
    <cellStyle name="Normal 7 12 2 2" xfId="19561"/>
    <cellStyle name="Normal 7 12 2 2 2" xfId="19562"/>
    <cellStyle name="Normal 7 12 2 2 3" xfId="19563"/>
    <cellStyle name="Normal 7 12 2 2 4" xfId="19564"/>
    <cellStyle name="Normal 7 12 2 3" xfId="19565"/>
    <cellStyle name="Normal 7 12 2 4" xfId="19566"/>
    <cellStyle name="Normal 7 12 2 5" xfId="19567"/>
    <cellStyle name="Normal 7 12 3" xfId="19568"/>
    <cellStyle name="Normal 7 12 3 2" xfId="19569"/>
    <cellStyle name="Normal 7 12 3 3" xfId="19570"/>
    <cellStyle name="Normal 7 12 3 4" xfId="19571"/>
    <cellStyle name="Normal 7 12 4" xfId="19572"/>
    <cellStyle name="Normal 7 12 5" xfId="19573"/>
    <cellStyle name="Normal 7 12 6" xfId="19574"/>
    <cellStyle name="Normal 7 2" xfId="19575"/>
    <cellStyle name="Normal 7 2 10" xfId="19576"/>
    <cellStyle name="Normal 7 2 11" xfId="19577"/>
    <cellStyle name="Normal 7 2 12" xfId="19578"/>
    <cellStyle name="Normal 7 2 13" xfId="19579"/>
    <cellStyle name="Normal 7 2 14" xfId="19580"/>
    <cellStyle name="Normal 7 2 15" xfId="19581"/>
    <cellStyle name="Normal 7 2 16" xfId="19582"/>
    <cellStyle name="Normal 7 2 17" xfId="19583"/>
    <cellStyle name="Normal 7 2 18" xfId="19584"/>
    <cellStyle name="Normal 7 2 19" xfId="19585"/>
    <cellStyle name="Normal 7 2 2" xfId="19586"/>
    <cellStyle name="Normal 7 2 2 2" xfId="19587"/>
    <cellStyle name="Normal 7 2 2 3" xfId="19588"/>
    <cellStyle name="Normal 7 2 20" xfId="19589"/>
    <cellStyle name="Normal 7 2 21" xfId="19590"/>
    <cellStyle name="Normal 7 2 22" xfId="19591"/>
    <cellStyle name="Normal 7 2 23" xfId="19592"/>
    <cellStyle name="Normal 7 2 24" xfId="19593"/>
    <cellStyle name="Normal 7 2 25" xfId="19594"/>
    <cellStyle name="Normal 7 2 26" xfId="19595"/>
    <cellStyle name="Normal 7 2 27" xfId="19596"/>
    <cellStyle name="Normal 7 2 28" xfId="19597"/>
    <cellStyle name="Normal 7 2 29" xfId="19598"/>
    <cellStyle name="Normal 7 2 3" xfId="19599"/>
    <cellStyle name="Normal 7 2 3 2" xfId="19600"/>
    <cellStyle name="Normal 7 2 3 2 2" xfId="19601"/>
    <cellStyle name="Normal 7 2 3 2 3" xfId="19602"/>
    <cellStyle name="Normal 7 2 3 2 3 2" xfId="19603"/>
    <cellStyle name="Normal 7 2 3 2 3 3" xfId="19604"/>
    <cellStyle name="Normal 7 2 3 2 3 4" xfId="19605"/>
    <cellStyle name="Normal 7 2 3 2 4" xfId="19606"/>
    <cellStyle name="Normal 7 2 3 2 5" xfId="19607"/>
    <cellStyle name="Normal 7 2 3 2 6" xfId="19608"/>
    <cellStyle name="Normal 7 2 3 3" xfId="19609"/>
    <cellStyle name="Normal 7 2 3 3 2" xfId="19610"/>
    <cellStyle name="Normal 7 2 3 3 3" xfId="19611"/>
    <cellStyle name="Normal 7 2 3 3 4" xfId="19612"/>
    <cellStyle name="Normal 7 2 3 4" xfId="19613"/>
    <cellStyle name="Normal 7 2 3 5" xfId="19614"/>
    <cellStyle name="Normal 7 2 3 6" xfId="19615"/>
    <cellStyle name="Normal 7 2 30" xfId="19616"/>
    <cellStyle name="Normal 7 2 31" xfId="19617"/>
    <cellStyle name="Normal 7 2 32" xfId="19618"/>
    <cellStyle name="Normal 7 2 33" xfId="19619"/>
    <cellStyle name="Normal 7 2 34" xfId="19620"/>
    <cellStyle name="Normal 7 2 35" xfId="19621"/>
    <cellStyle name="Normal 7 2 36" xfId="19622"/>
    <cellStyle name="Normal 7 2 37" xfId="19623"/>
    <cellStyle name="Normal 7 2 38" xfId="19624"/>
    <cellStyle name="Normal 7 2 39" xfId="19625"/>
    <cellStyle name="Normal 7 2 4" xfId="19626"/>
    <cellStyle name="Normal 7 2 40" xfId="19627"/>
    <cellStyle name="Normal 7 2 41" xfId="19628"/>
    <cellStyle name="Normal 7 2 42" xfId="19629"/>
    <cellStyle name="Normal 7 2 43" xfId="19630"/>
    <cellStyle name="Normal 7 2 44" xfId="19631"/>
    <cellStyle name="Normal 7 2 45" xfId="19632"/>
    <cellStyle name="Normal 7 2 46" xfId="19633"/>
    <cellStyle name="Normal 7 2 47" xfId="19634"/>
    <cellStyle name="Normal 7 2 48" xfId="19635"/>
    <cellStyle name="Normal 7 2 49" xfId="19636"/>
    <cellStyle name="Normal 7 2 5" xfId="19637"/>
    <cellStyle name="Normal 7 2 50" xfId="19638"/>
    <cellStyle name="Normal 7 2 51" xfId="19639"/>
    <cellStyle name="Normal 7 2 52" xfId="19640"/>
    <cellStyle name="Normal 7 2 53" xfId="19641"/>
    <cellStyle name="Normal 7 2 54" xfId="19642"/>
    <cellStyle name="Normal 7 2 55" xfId="19643"/>
    <cellStyle name="Normal 7 2 56" xfId="19644"/>
    <cellStyle name="Normal 7 2 57" xfId="19645"/>
    <cellStyle name="Normal 7 2 58" xfId="19646"/>
    <cellStyle name="Normal 7 2 59" xfId="19647"/>
    <cellStyle name="Normal 7 2 6" xfId="19648"/>
    <cellStyle name="Normal 7 2 60" xfId="19649"/>
    <cellStyle name="Normal 7 2 61" xfId="19650"/>
    <cellStyle name="Normal 7 2 62" xfId="19651"/>
    <cellStyle name="Normal 7 2 63" xfId="19652"/>
    <cellStyle name="Normal 7 2 64" xfId="19653"/>
    <cellStyle name="Normal 7 2 65" xfId="19654"/>
    <cellStyle name="Normal 7 2 66" xfId="19655"/>
    <cellStyle name="Normal 7 2 67" xfId="19656"/>
    <cellStyle name="Normal 7 2 68" xfId="19657"/>
    <cellStyle name="Normal 7 2 69" xfId="19658"/>
    <cellStyle name="Normal 7 2 7" xfId="19659"/>
    <cellStyle name="Normal 7 2 70" xfId="19660"/>
    <cellStyle name="Normal 7 2 71" xfId="19661"/>
    <cellStyle name="Normal 7 2 72" xfId="19662"/>
    <cellStyle name="Normal 7 2 73" xfId="19663"/>
    <cellStyle name="Normal 7 2 74" xfId="19664"/>
    <cellStyle name="Normal 7 2 75" xfId="19665"/>
    <cellStyle name="Normal 7 2 76" xfId="19666"/>
    <cellStyle name="Normal 7 2 77" xfId="19667"/>
    <cellStyle name="Normal 7 2 78" xfId="19668"/>
    <cellStyle name="Normal 7 2 79" xfId="19669"/>
    <cellStyle name="Normal 7 2 8" xfId="19670"/>
    <cellStyle name="Normal 7 2 80" xfId="19671"/>
    <cellStyle name="Normal 7 2 81" xfId="19672"/>
    <cellStyle name="Normal 7 2 82" xfId="19673"/>
    <cellStyle name="Normal 7 2 83" xfId="19674"/>
    <cellStyle name="Normal 7 2 84" xfId="19675"/>
    <cellStyle name="Normal 7 2 85" xfId="19676"/>
    <cellStyle name="Normal 7 2 86" xfId="19677"/>
    <cellStyle name="Normal 7 2 87" xfId="19678"/>
    <cellStyle name="Normal 7 2 88" xfId="19679"/>
    <cellStyle name="Normal 7 2 89" xfId="19680"/>
    <cellStyle name="Normal 7 2 9" xfId="19681"/>
    <cellStyle name="Normal 7 2 90" xfId="19682"/>
    <cellStyle name="Normal 7 2 91" xfId="19683"/>
    <cellStyle name="Normal 7 2 92" xfId="19684"/>
    <cellStyle name="Normal 7 2 93" xfId="19685"/>
    <cellStyle name="Normal 7 3" xfId="19686"/>
    <cellStyle name="Normal 7 3 2" xfId="19687"/>
    <cellStyle name="Normal 7 3 3" xfId="19688"/>
    <cellStyle name="Normal 7 3 3 2" xfId="19689"/>
    <cellStyle name="Normal 7 4" xfId="19690"/>
    <cellStyle name="Normal 7 4 2" xfId="19691"/>
    <cellStyle name="Normal 7 4 2 2" xfId="19692"/>
    <cellStyle name="Normal 7 5" xfId="19693"/>
    <cellStyle name="Normal 7 6" xfId="19694"/>
    <cellStyle name="Normal 7 7" xfId="19695"/>
    <cellStyle name="Normal 7 8" xfId="19696"/>
    <cellStyle name="Normal 7 9" xfId="19697"/>
    <cellStyle name="Normal 7 9 2" xfId="19698"/>
    <cellStyle name="Normal 70" xfId="19699"/>
    <cellStyle name="Normal 70 2" xfId="19700"/>
    <cellStyle name="Normal 70 3" xfId="19701"/>
    <cellStyle name="Normal 70 4" xfId="19702"/>
    <cellStyle name="Normal 71" xfId="19703"/>
    <cellStyle name="Normal 71 2" xfId="19704"/>
    <cellStyle name="Normal 71 3" xfId="19705"/>
    <cellStyle name="Normal 71 4" xfId="19706"/>
    <cellStyle name="Normal 72" xfId="19707"/>
    <cellStyle name="Normal 72 2" xfId="19708"/>
    <cellStyle name="Normal 72 3" xfId="19709"/>
    <cellStyle name="Normal 72 4" xfId="19710"/>
    <cellStyle name="Normal 73" xfId="19711"/>
    <cellStyle name="Normal 73 2" xfId="19712"/>
    <cellStyle name="Normal 73 3" xfId="19713"/>
    <cellStyle name="Normal 73 4" xfId="19714"/>
    <cellStyle name="Normal 74" xfId="19715"/>
    <cellStyle name="Normal 74 2" xfId="19716"/>
    <cellStyle name="Normal 74 3" xfId="19717"/>
    <cellStyle name="Normal 74 4" xfId="19718"/>
    <cellStyle name="Normal 75" xfId="19719"/>
    <cellStyle name="Normal 75 2" xfId="19720"/>
    <cellStyle name="Normal 75 3" xfId="19721"/>
    <cellStyle name="Normal 75 4" xfId="19722"/>
    <cellStyle name="Normal 76" xfId="19723"/>
    <cellStyle name="Normal 76 2" xfId="19724"/>
    <cellStyle name="Normal 76 3" xfId="19725"/>
    <cellStyle name="Normal 76 4" xfId="19726"/>
    <cellStyle name="Normal 77" xfId="19727"/>
    <cellStyle name="Normal 77 2" xfId="19728"/>
    <cellStyle name="Normal 77 3" xfId="19729"/>
    <cellStyle name="Normal 77 4" xfId="19730"/>
    <cellStyle name="Normal 78" xfId="19731"/>
    <cellStyle name="Normal 78 2" xfId="19732"/>
    <cellStyle name="Normal 78 3" xfId="19733"/>
    <cellStyle name="Normal 78 4" xfId="19734"/>
    <cellStyle name="Normal 79" xfId="19735"/>
    <cellStyle name="Normal 79 2" xfId="19736"/>
    <cellStyle name="Normal 79 3" xfId="19737"/>
    <cellStyle name="Normal 79 4" xfId="19738"/>
    <cellStyle name="Normal 8" xfId="19739"/>
    <cellStyle name="Normal 8 10" xfId="19740"/>
    <cellStyle name="Normal 8 10 2" xfId="19741"/>
    <cellStyle name="Normal 8 11" xfId="19742"/>
    <cellStyle name="Normal 8 11 2" xfId="19743"/>
    <cellStyle name="Normal 8 11 2 2" xfId="19744"/>
    <cellStyle name="Normal 8 11 2 2 2" xfId="19745"/>
    <cellStyle name="Normal 8 11 2 2 3" xfId="19746"/>
    <cellStyle name="Normal 8 11 2 2 4" xfId="19747"/>
    <cellStyle name="Normal 8 11 2 3" xfId="19748"/>
    <cellStyle name="Normal 8 11 2 4" xfId="19749"/>
    <cellStyle name="Normal 8 11 2 5" xfId="19750"/>
    <cellStyle name="Normal 8 11 3" xfId="19751"/>
    <cellStyle name="Normal 8 11 4" xfId="19752"/>
    <cellStyle name="Normal 8 11 4 2" xfId="19753"/>
    <cellStyle name="Normal 8 11 4 3" xfId="19754"/>
    <cellStyle name="Normal 8 11 4 4" xfId="19755"/>
    <cellStyle name="Normal 8 11 5" xfId="19756"/>
    <cellStyle name="Normal 8 11 6" xfId="19757"/>
    <cellStyle name="Normal 8 11 7" xfId="19758"/>
    <cellStyle name="Normal 8 12" xfId="19759"/>
    <cellStyle name="Normal 8 13" xfId="19760"/>
    <cellStyle name="Normal 8 14" xfId="19761"/>
    <cellStyle name="Normal 8 15" xfId="19762"/>
    <cellStyle name="Normal 8 16" xfId="19763"/>
    <cellStyle name="Normal 8 17" xfId="19764"/>
    <cellStyle name="Normal 8 18" xfId="19765"/>
    <cellStyle name="Normal 8 19" xfId="19766"/>
    <cellStyle name="Normal 8 2" xfId="19767"/>
    <cellStyle name="Normal 8 2 2" xfId="19768"/>
    <cellStyle name="Normal 8 2 2 2" xfId="19769"/>
    <cellStyle name="Normal 8 2 2 2 2" xfId="19770"/>
    <cellStyle name="Normal 8 2 2 2 2 2" xfId="19771"/>
    <cellStyle name="Normal 8 2 2 2 2 3" xfId="19772"/>
    <cellStyle name="Normal 8 2 2 2 2 4" xfId="19773"/>
    <cellStyle name="Normal 8 2 2 2 3" xfId="19774"/>
    <cellStyle name="Normal 8 2 2 2 4" xfId="19775"/>
    <cellStyle name="Normal 8 2 2 2 5" xfId="19776"/>
    <cellStyle name="Normal 8 2 2 3" xfId="19777"/>
    <cellStyle name="Normal 8 2 2 4" xfId="19778"/>
    <cellStyle name="Normal 8 2 2 4 2" xfId="19779"/>
    <cellStyle name="Normal 8 2 2 4 3" xfId="19780"/>
    <cellStyle name="Normal 8 2 2 4 4" xfId="19781"/>
    <cellStyle name="Normal 8 2 2 5" xfId="19782"/>
    <cellStyle name="Normal 8 2 2 6" xfId="19783"/>
    <cellStyle name="Normal 8 2 2 7" xfId="19784"/>
    <cellStyle name="Normal 8 2 3" xfId="19785"/>
    <cellStyle name="Normal 8 2 3 2" xfId="19786"/>
    <cellStyle name="Normal 8 2 3 2 2" xfId="19787"/>
    <cellStyle name="Normal 8 2 3 2 2 2" xfId="19788"/>
    <cellStyle name="Normal 8 2 3 2 2 3" xfId="19789"/>
    <cellStyle name="Normal 8 2 3 2 2 4" xfId="19790"/>
    <cellStyle name="Normal 8 2 3 2 3" xfId="19791"/>
    <cellStyle name="Normal 8 2 3 2 4" xfId="19792"/>
    <cellStyle name="Normal 8 2 3 2 5" xfId="19793"/>
    <cellStyle name="Normal 8 2 3 3" xfId="19794"/>
    <cellStyle name="Normal 8 2 3 4" xfId="19795"/>
    <cellStyle name="Normal 8 2 3 4 2" xfId="19796"/>
    <cellStyle name="Normal 8 2 3 4 3" xfId="19797"/>
    <cellStyle name="Normal 8 2 3 4 4" xfId="19798"/>
    <cellStyle name="Normal 8 2 3 5" xfId="19799"/>
    <cellStyle name="Normal 8 2 3 6" xfId="19800"/>
    <cellStyle name="Normal 8 2 3 7" xfId="19801"/>
    <cellStyle name="Normal 8 2 4" xfId="19802"/>
    <cellStyle name="Normal 8 20" xfId="19803"/>
    <cellStyle name="Normal 8 21" xfId="19804"/>
    <cellStyle name="Normal 8 22" xfId="19805"/>
    <cellStyle name="Normal 8 23" xfId="19806"/>
    <cellStyle name="Normal 8 24" xfId="19807"/>
    <cellStyle name="Normal 8 25" xfId="19808"/>
    <cellStyle name="Normal 8 26" xfId="19809"/>
    <cellStyle name="Normal 8 27" xfId="19810"/>
    <cellStyle name="Normal 8 28" xfId="19811"/>
    <cellStyle name="Normal 8 29" xfId="19812"/>
    <cellStyle name="Normal 8 3" xfId="19813"/>
    <cellStyle name="Normal 8 3 2" xfId="19814"/>
    <cellStyle name="Normal 8 3 3" xfId="19815"/>
    <cellStyle name="Normal 8 3 3 2" xfId="19816"/>
    <cellStyle name="Normal 8 3 4" xfId="19817"/>
    <cellStyle name="Normal 8 30" xfId="19818"/>
    <cellStyle name="Normal 8 31" xfId="19819"/>
    <cellStyle name="Normal 8 32" xfId="19820"/>
    <cellStyle name="Normal 8 33" xfId="19821"/>
    <cellStyle name="Normal 8 34" xfId="19822"/>
    <cellStyle name="Normal 8 35" xfId="19823"/>
    <cellStyle name="Normal 8 36" xfId="19824"/>
    <cellStyle name="Normal 8 37" xfId="19825"/>
    <cellStyle name="Normal 8 38" xfId="19826"/>
    <cellStyle name="Normal 8 39" xfId="19827"/>
    <cellStyle name="Normal 8 4" xfId="19828"/>
    <cellStyle name="Normal 8 4 2" xfId="19829"/>
    <cellStyle name="Normal 8 4 2 2" xfId="19830"/>
    <cellStyle name="Normal 8 4 2 2 2" xfId="19831"/>
    <cellStyle name="Normal 8 4 2 2 2 2" xfId="19832"/>
    <cellStyle name="Normal 8 4 2 2 2 3" xfId="19833"/>
    <cellStyle name="Normal 8 4 2 2 2 4" xfId="19834"/>
    <cellStyle name="Normal 8 4 2 2 3" xfId="19835"/>
    <cellStyle name="Normal 8 4 2 2 4" xfId="19836"/>
    <cellStyle name="Normal 8 4 2 2 5" xfId="19837"/>
    <cellStyle name="Normal 8 4 2 3" xfId="19838"/>
    <cellStyle name="Normal 8 4 2 4" xfId="19839"/>
    <cellStyle name="Normal 8 4 2 4 2" xfId="19840"/>
    <cellStyle name="Normal 8 4 2 4 3" xfId="19841"/>
    <cellStyle name="Normal 8 4 2 4 4" xfId="19842"/>
    <cellStyle name="Normal 8 4 2 5" xfId="19843"/>
    <cellStyle name="Normal 8 4 2 6" xfId="19844"/>
    <cellStyle name="Normal 8 4 2 7" xfId="19845"/>
    <cellStyle name="Normal 8 4 3" xfId="19846"/>
    <cellStyle name="Normal 8 40" xfId="19847"/>
    <cellStyle name="Normal 8 41" xfId="19848"/>
    <cellStyle name="Normal 8 42" xfId="19849"/>
    <cellStyle name="Normal 8 43" xfId="19850"/>
    <cellStyle name="Normal 8 44" xfId="19851"/>
    <cellStyle name="Normal 8 45" xfId="19852"/>
    <cellStyle name="Normal 8 46" xfId="19853"/>
    <cellStyle name="Normal 8 47" xfId="19854"/>
    <cellStyle name="Normal 8 48" xfId="19855"/>
    <cellStyle name="Normal 8 49" xfId="19856"/>
    <cellStyle name="Normal 8 5" xfId="19857"/>
    <cellStyle name="Normal 8 5 2" xfId="19858"/>
    <cellStyle name="Normal 8 5 2 2" xfId="19859"/>
    <cellStyle name="Normal 8 5 2 2 2" xfId="19860"/>
    <cellStyle name="Normal 8 5 2 2 3" xfId="19861"/>
    <cellStyle name="Normal 8 5 2 2 4" xfId="19862"/>
    <cellStyle name="Normal 8 5 2 3" xfId="19863"/>
    <cellStyle name="Normal 8 5 2 4" xfId="19864"/>
    <cellStyle name="Normal 8 5 2 5" xfId="19865"/>
    <cellStyle name="Normal 8 5 3" xfId="19866"/>
    <cellStyle name="Normal 8 5 4" xfId="19867"/>
    <cellStyle name="Normal 8 5 4 2" xfId="19868"/>
    <cellStyle name="Normal 8 5 4 3" xfId="19869"/>
    <cellStyle name="Normal 8 5 4 4" xfId="19870"/>
    <cellStyle name="Normal 8 5 5" xfId="19871"/>
    <cellStyle name="Normal 8 5 6" xfId="19872"/>
    <cellStyle name="Normal 8 5 7" xfId="19873"/>
    <cellStyle name="Normal 8 50" xfId="19874"/>
    <cellStyle name="Normal 8 51" xfId="19875"/>
    <cellStyle name="Normal 8 52" xfId="19876"/>
    <cellStyle name="Normal 8 53" xfId="19877"/>
    <cellStyle name="Normal 8 54" xfId="19878"/>
    <cellStyle name="Normal 8 55" xfId="19879"/>
    <cellStyle name="Normal 8 56" xfId="19880"/>
    <cellStyle name="Normal 8 57" xfId="19881"/>
    <cellStyle name="Normal 8 58" xfId="19882"/>
    <cellStyle name="Normal 8 59" xfId="19883"/>
    <cellStyle name="Normal 8 6" xfId="19884"/>
    <cellStyle name="Normal 8 6 2" xfId="19885"/>
    <cellStyle name="Normal 8 6 2 2" xfId="19886"/>
    <cellStyle name="Normal 8 6 2 2 2" xfId="19887"/>
    <cellStyle name="Normal 8 6 2 2 3" xfId="19888"/>
    <cellStyle name="Normal 8 6 2 2 4" xfId="19889"/>
    <cellStyle name="Normal 8 6 2 3" xfId="19890"/>
    <cellStyle name="Normal 8 6 2 4" xfId="19891"/>
    <cellStyle name="Normal 8 6 2 5" xfId="19892"/>
    <cellStyle name="Normal 8 6 3" xfId="19893"/>
    <cellStyle name="Normal 8 6 4" xfId="19894"/>
    <cellStyle name="Normal 8 6 4 2" xfId="19895"/>
    <cellStyle name="Normal 8 6 4 3" xfId="19896"/>
    <cellStyle name="Normal 8 6 4 4" xfId="19897"/>
    <cellStyle name="Normal 8 6 5" xfId="19898"/>
    <cellStyle name="Normal 8 6 6" xfId="19899"/>
    <cellStyle name="Normal 8 6 7" xfId="19900"/>
    <cellStyle name="Normal 8 60" xfId="19901"/>
    <cellStyle name="Normal 8 61" xfId="19902"/>
    <cellStyle name="Normal 8 62" xfId="19903"/>
    <cellStyle name="Normal 8 63" xfId="19904"/>
    <cellStyle name="Normal 8 64" xfId="19905"/>
    <cellStyle name="Normal 8 65" xfId="19906"/>
    <cellStyle name="Normal 8 66" xfId="19907"/>
    <cellStyle name="Normal 8 67" xfId="19908"/>
    <cellStyle name="Normal 8 68" xfId="19909"/>
    <cellStyle name="Normal 8 69" xfId="19910"/>
    <cellStyle name="Normal 8 7" xfId="19911"/>
    <cellStyle name="Normal 8 7 2" xfId="19912"/>
    <cellStyle name="Normal 8 7 2 2" xfId="19913"/>
    <cellStyle name="Normal 8 7 2 2 2" xfId="19914"/>
    <cellStyle name="Normal 8 7 2 2 3" xfId="19915"/>
    <cellStyle name="Normal 8 7 2 2 4" xfId="19916"/>
    <cellStyle name="Normal 8 7 2 3" xfId="19917"/>
    <cellStyle name="Normal 8 7 2 4" xfId="19918"/>
    <cellStyle name="Normal 8 7 2 5" xfId="19919"/>
    <cellStyle name="Normal 8 7 3" xfId="19920"/>
    <cellStyle name="Normal 8 7 4" xfId="19921"/>
    <cellStyle name="Normal 8 7 4 2" xfId="19922"/>
    <cellStyle name="Normal 8 7 4 3" xfId="19923"/>
    <cellStyle name="Normal 8 7 4 4" xfId="19924"/>
    <cellStyle name="Normal 8 7 5" xfId="19925"/>
    <cellStyle name="Normal 8 7 6" xfId="19926"/>
    <cellStyle name="Normal 8 7 7" xfId="19927"/>
    <cellStyle name="Normal 8 70" xfId="19928"/>
    <cellStyle name="Normal 8 71" xfId="19929"/>
    <cellStyle name="Normal 8 72" xfId="19930"/>
    <cellStyle name="Normal 8 73" xfId="19931"/>
    <cellStyle name="Normal 8 74" xfId="19932"/>
    <cellStyle name="Normal 8 75" xfId="19933"/>
    <cellStyle name="Normal 8 76" xfId="19934"/>
    <cellStyle name="Normal 8 77" xfId="19935"/>
    <cellStyle name="Normal 8 78" xfId="19936"/>
    <cellStyle name="Normal 8 79" xfId="19937"/>
    <cellStyle name="Normal 8 8" xfId="19938"/>
    <cellStyle name="Normal 8 8 2" xfId="19939"/>
    <cellStyle name="Normal 8 8 2 2" xfId="19940"/>
    <cellStyle name="Normal 8 8 2 2 2" xfId="19941"/>
    <cellStyle name="Normal 8 8 2 2 3" xfId="19942"/>
    <cellStyle name="Normal 8 8 2 2 4" xfId="19943"/>
    <cellStyle name="Normal 8 8 2 3" xfId="19944"/>
    <cellStyle name="Normal 8 8 2 4" xfId="19945"/>
    <cellStyle name="Normal 8 8 2 5" xfId="19946"/>
    <cellStyle name="Normal 8 8 3" xfId="19947"/>
    <cellStyle name="Normal 8 8 4" xfId="19948"/>
    <cellStyle name="Normal 8 8 4 2" xfId="19949"/>
    <cellStyle name="Normal 8 8 4 3" xfId="19950"/>
    <cellStyle name="Normal 8 8 4 4" xfId="19951"/>
    <cellStyle name="Normal 8 8 5" xfId="19952"/>
    <cellStyle name="Normal 8 8 6" xfId="19953"/>
    <cellStyle name="Normal 8 8 7" xfId="19954"/>
    <cellStyle name="Normal 8 80" xfId="19955"/>
    <cellStyle name="Normal 8 81" xfId="19956"/>
    <cellStyle name="Normal 8 82" xfId="19957"/>
    <cellStyle name="Normal 8 83" xfId="19958"/>
    <cellStyle name="Normal 8 84" xfId="19959"/>
    <cellStyle name="Normal 8 85" xfId="19960"/>
    <cellStyle name="Normal 8 86" xfId="19961"/>
    <cellStyle name="Normal 8 87" xfId="19962"/>
    <cellStyle name="Normal 8 88" xfId="19963"/>
    <cellStyle name="Normal 8 89" xfId="19964"/>
    <cellStyle name="Normal 8 9" xfId="19965"/>
    <cellStyle name="Normal 8 9 2" xfId="19966"/>
    <cellStyle name="Normal 8 90" xfId="19967"/>
    <cellStyle name="Normal 8 91" xfId="19968"/>
    <cellStyle name="Normal 8 92" xfId="19969"/>
    <cellStyle name="Normal 8 93" xfId="19970"/>
    <cellStyle name="Normal 8 94" xfId="19971"/>
    <cellStyle name="Normal 8 95" xfId="19972"/>
    <cellStyle name="Normal 8 95 2" xfId="19973"/>
    <cellStyle name="Normal 8 95 3" xfId="19974"/>
    <cellStyle name="Normal 8 95 4" xfId="19975"/>
    <cellStyle name="Normal 80" xfId="19976"/>
    <cellStyle name="Normal 80 2" xfId="19977"/>
    <cellStyle name="Normal 80 3" xfId="19978"/>
    <cellStyle name="Normal 80 4" xfId="19979"/>
    <cellStyle name="Normal 81" xfId="19980"/>
    <cellStyle name="Normal 81 2" xfId="19981"/>
    <cellStyle name="Normal 81 3" xfId="19982"/>
    <cellStyle name="Normal 81 4" xfId="19983"/>
    <cellStyle name="Normal 82" xfId="19984"/>
    <cellStyle name="Normal 82 2" xfId="19985"/>
    <cellStyle name="Normal 82 3" xfId="19986"/>
    <cellStyle name="Normal 82 4" xfId="19987"/>
    <cellStyle name="Normal 83" xfId="19988"/>
    <cellStyle name="Normal 83 2" xfId="19989"/>
    <cellStyle name="Normal 83 3" xfId="19990"/>
    <cellStyle name="Normal 83 4" xfId="19991"/>
    <cellStyle name="Normal 84" xfId="19992"/>
    <cellStyle name="Normal 84 2" xfId="19993"/>
    <cellStyle name="Normal 84 3" xfId="19994"/>
    <cellStyle name="Normal 84 4" xfId="19995"/>
    <cellStyle name="Normal 85" xfId="19996"/>
    <cellStyle name="Normal 85 2" xfId="19997"/>
    <cellStyle name="Normal 85 3" xfId="19998"/>
    <cellStyle name="Normal 85 4" xfId="19999"/>
    <cellStyle name="Normal 86" xfId="20000"/>
    <cellStyle name="Normal 86 2" xfId="20001"/>
    <cellStyle name="Normal 86 3" xfId="20002"/>
    <cellStyle name="Normal 86 4" xfId="20003"/>
    <cellStyle name="Normal 87" xfId="20004"/>
    <cellStyle name="Normal 87 2" xfId="20005"/>
    <cellStyle name="Normal 87 3" xfId="20006"/>
    <cellStyle name="Normal 87 4" xfId="20007"/>
    <cellStyle name="Normal 88" xfId="20008"/>
    <cellStyle name="Normal 88 2" xfId="20009"/>
    <cellStyle name="Normal 88 3" xfId="20010"/>
    <cellStyle name="Normal 88 4" xfId="20011"/>
    <cellStyle name="Normal 89" xfId="20012"/>
    <cellStyle name="Normal 89 2" xfId="20013"/>
    <cellStyle name="Normal 89 3" xfId="20014"/>
    <cellStyle name="Normal 89 4" xfId="20015"/>
    <cellStyle name="Normal 9" xfId="20016"/>
    <cellStyle name="Normal 9 10" xfId="20017"/>
    <cellStyle name="Normal 9 10 2" xfId="20018"/>
    <cellStyle name="Normal 9 11" xfId="20019"/>
    <cellStyle name="Normal 9 11 2" xfId="20020"/>
    <cellStyle name="Normal 9 11 3" xfId="20021"/>
    <cellStyle name="Normal 9 11 3 2" xfId="20022"/>
    <cellStyle name="Normal 9 11 3 3" xfId="20023"/>
    <cellStyle name="Normal 9 11 3 4" xfId="20024"/>
    <cellStyle name="Normal 9 11 4" xfId="20025"/>
    <cellStyle name="Normal 9 11 5" xfId="20026"/>
    <cellStyle name="Normal 9 11 6" xfId="20027"/>
    <cellStyle name="Normal 9 12" xfId="20028"/>
    <cellStyle name="Normal 9 13" xfId="20029"/>
    <cellStyle name="Normal 9 14" xfId="20030"/>
    <cellStyle name="Normal 9 15" xfId="20031"/>
    <cellStyle name="Normal 9 16" xfId="20032"/>
    <cellStyle name="Normal 9 17" xfId="20033"/>
    <cellStyle name="Normal 9 18" xfId="20034"/>
    <cellStyle name="Normal 9 19" xfId="20035"/>
    <cellStyle name="Normal 9 2" xfId="20036"/>
    <cellStyle name="Normal 9 2 2" xfId="20037"/>
    <cellStyle name="Normal 9 2 3" xfId="20038"/>
    <cellStyle name="Normal 9 2 3 2" xfId="20039"/>
    <cellStyle name="Normal 9 2 3 2 2" xfId="20040"/>
    <cellStyle name="Normal 9 2 3 2 2 2" xfId="20041"/>
    <cellStyle name="Normal 9 2 3 2 2 3" xfId="20042"/>
    <cellStyle name="Normal 9 2 3 2 2 4" xfId="20043"/>
    <cellStyle name="Normal 9 2 3 2 3" xfId="20044"/>
    <cellStyle name="Normal 9 2 3 2 4" xfId="20045"/>
    <cellStyle name="Normal 9 2 3 2 5" xfId="20046"/>
    <cellStyle name="Normal 9 2 3 3" xfId="20047"/>
    <cellStyle name="Normal 9 2 3 4" xfId="20048"/>
    <cellStyle name="Normal 9 2 3 4 2" xfId="20049"/>
    <cellStyle name="Normal 9 2 3 4 3" xfId="20050"/>
    <cellStyle name="Normal 9 2 3 4 4" xfId="20051"/>
    <cellStyle name="Normal 9 2 3 5" xfId="20052"/>
    <cellStyle name="Normal 9 2 3 6" xfId="20053"/>
    <cellStyle name="Normal 9 2 3 7" xfId="20054"/>
    <cellStyle name="Normal 9 2 4" xfId="20055"/>
    <cellStyle name="Normal 9 20" xfId="20056"/>
    <cellStyle name="Normal 9 21" xfId="20057"/>
    <cellStyle name="Normal 9 22" xfId="20058"/>
    <cellStyle name="Normal 9 23" xfId="20059"/>
    <cellStyle name="Normal 9 24" xfId="20060"/>
    <cellStyle name="Normal 9 25" xfId="20061"/>
    <cellStyle name="Normal 9 26" xfId="20062"/>
    <cellStyle name="Normal 9 27" xfId="20063"/>
    <cellStyle name="Normal 9 28" xfId="20064"/>
    <cellStyle name="Normal 9 29" xfId="20065"/>
    <cellStyle name="Normal 9 3" xfId="20066"/>
    <cellStyle name="Normal 9 3 2" xfId="20067"/>
    <cellStyle name="Normal 9 3 2 2" xfId="20068"/>
    <cellStyle name="Normal 9 3 2 2 2" xfId="20069"/>
    <cellStyle name="Normal 9 3 2 2 2 2" xfId="20070"/>
    <cellStyle name="Normal 9 3 2 2 2 3" xfId="20071"/>
    <cellStyle name="Normal 9 3 2 2 2 4" xfId="20072"/>
    <cellStyle name="Normal 9 3 2 2 3" xfId="20073"/>
    <cellStyle name="Normal 9 3 2 2 4" xfId="20074"/>
    <cellStyle name="Normal 9 3 2 2 5" xfId="20075"/>
    <cellStyle name="Normal 9 3 2 3" xfId="20076"/>
    <cellStyle name="Normal 9 3 2 4" xfId="20077"/>
    <cellStyle name="Normal 9 3 2 4 2" xfId="20078"/>
    <cellStyle name="Normal 9 3 2 4 3" xfId="20079"/>
    <cellStyle name="Normal 9 3 2 4 4" xfId="20080"/>
    <cellStyle name="Normal 9 3 2 5" xfId="20081"/>
    <cellStyle name="Normal 9 3 2 6" xfId="20082"/>
    <cellStyle name="Normal 9 3 2 7" xfId="20083"/>
    <cellStyle name="Normal 9 3 3" xfId="20084"/>
    <cellStyle name="Normal 9 3 4" xfId="20085"/>
    <cellStyle name="Normal 9 30" xfId="20086"/>
    <cellStyle name="Normal 9 31" xfId="20087"/>
    <cellStyle name="Normal 9 32" xfId="20088"/>
    <cellStyle name="Normal 9 33" xfId="20089"/>
    <cellStyle name="Normal 9 34" xfId="20090"/>
    <cellStyle name="Normal 9 35" xfId="20091"/>
    <cellStyle name="Normal 9 36" xfId="20092"/>
    <cellStyle name="Normal 9 37" xfId="20093"/>
    <cellStyle name="Normal 9 38" xfId="20094"/>
    <cellStyle name="Normal 9 39" xfId="20095"/>
    <cellStyle name="Normal 9 4" xfId="20096"/>
    <cellStyle name="Normal 9 4 2" xfId="20097"/>
    <cellStyle name="Normal 9 4 3" xfId="20098"/>
    <cellStyle name="Normal 9 4 3 2" xfId="20099"/>
    <cellStyle name="Normal 9 4 3 2 2" xfId="20100"/>
    <cellStyle name="Normal 9 4 3 2 2 2" xfId="20101"/>
    <cellStyle name="Normal 9 4 3 2 2 3" xfId="20102"/>
    <cellStyle name="Normal 9 4 3 2 2 4" xfId="20103"/>
    <cellStyle name="Normal 9 4 3 2 3" xfId="20104"/>
    <cellStyle name="Normal 9 4 3 2 4" xfId="20105"/>
    <cellStyle name="Normal 9 4 3 2 5" xfId="20106"/>
    <cellStyle name="Normal 9 4 3 3" xfId="20107"/>
    <cellStyle name="Normal 9 4 3 4" xfId="20108"/>
    <cellStyle name="Normal 9 4 3 4 2" xfId="20109"/>
    <cellStyle name="Normal 9 4 3 4 3" xfId="20110"/>
    <cellStyle name="Normal 9 4 3 4 4" xfId="20111"/>
    <cellStyle name="Normal 9 4 3 5" xfId="20112"/>
    <cellStyle name="Normal 9 4 3 6" xfId="20113"/>
    <cellStyle name="Normal 9 4 3 7" xfId="20114"/>
    <cellStyle name="Normal 9 4 4" xfId="20115"/>
    <cellStyle name="Normal 9 40" xfId="20116"/>
    <cellStyle name="Normal 9 41" xfId="20117"/>
    <cellStyle name="Normal 9 42" xfId="20118"/>
    <cellStyle name="Normal 9 43" xfId="20119"/>
    <cellStyle name="Normal 9 44" xfId="20120"/>
    <cellStyle name="Normal 9 45" xfId="20121"/>
    <cellStyle name="Normal 9 46" xfId="20122"/>
    <cellStyle name="Normal 9 47" xfId="20123"/>
    <cellStyle name="Normal 9 48" xfId="20124"/>
    <cellStyle name="Normal 9 49" xfId="20125"/>
    <cellStyle name="Normal 9 5" xfId="20126"/>
    <cellStyle name="Normal 9 5 10" xfId="20127"/>
    <cellStyle name="Normal 9 5 2" xfId="20128"/>
    <cellStyle name="Normal 9 5 2 2" xfId="20129"/>
    <cellStyle name="Normal 9 5 2 2 2" xfId="20130"/>
    <cellStyle name="Normal 9 5 2 2 2 2" xfId="20131"/>
    <cellStyle name="Normal 9 5 2 2 2 3" xfId="20132"/>
    <cellStyle name="Normal 9 5 2 2 2 4" xfId="20133"/>
    <cellStyle name="Normal 9 5 2 2 3" xfId="20134"/>
    <cellStyle name="Normal 9 5 2 2 4" xfId="20135"/>
    <cellStyle name="Normal 9 5 2 2 5" xfId="20136"/>
    <cellStyle name="Normal 9 5 2 3" xfId="20137"/>
    <cellStyle name="Normal 9 5 2 4" xfId="20138"/>
    <cellStyle name="Normal 9 5 2 4 2" xfId="20139"/>
    <cellStyle name="Normal 9 5 2 4 3" xfId="20140"/>
    <cellStyle name="Normal 9 5 2 4 4" xfId="20141"/>
    <cellStyle name="Normal 9 5 2 5" xfId="20142"/>
    <cellStyle name="Normal 9 5 2 6" xfId="20143"/>
    <cellStyle name="Normal 9 5 2 7" xfId="20144"/>
    <cellStyle name="Normal 9 5 3" xfId="20145"/>
    <cellStyle name="Normal 9 5 3 2" xfId="20146"/>
    <cellStyle name="Normal 9 5 3 2 2" xfId="20147"/>
    <cellStyle name="Normal 9 5 3 2 2 2" xfId="20148"/>
    <cellStyle name="Normal 9 5 3 2 2 3" xfId="20149"/>
    <cellStyle name="Normal 9 5 3 2 2 4" xfId="20150"/>
    <cellStyle name="Normal 9 5 3 2 3" xfId="20151"/>
    <cellStyle name="Normal 9 5 3 2 4" xfId="20152"/>
    <cellStyle name="Normal 9 5 3 2 5" xfId="20153"/>
    <cellStyle name="Normal 9 5 3 3" xfId="20154"/>
    <cellStyle name="Normal 9 5 3 3 2" xfId="20155"/>
    <cellStyle name="Normal 9 5 3 3 3" xfId="20156"/>
    <cellStyle name="Normal 9 5 3 3 4" xfId="20157"/>
    <cellStyle name="Normal 9 5 3 4" xfId="20158"/>
    <cellStyle name="Normal 9 5 3 5" xfId="20159"/>
    <cellStyle name="Normal 9 5 3 6" xfId="20160"/>
    <cellStyle name="Normal 9 5 4" xfId="20161"/>
    <cellStyle name="Normal 9 5 4 2" xfId="20162"/>
    <cellStyle name="Normal 9 5 4 2 2" xfId="20163"/>
    <cellStyle name="Normal 9 5 4 2 2 2" xfId="20164"/>
    <cellStyle name="Normal 9 5 4 2 2 3" xfId="20165"/>
    <cellStyle name="Normal 9 5 4 2 2 4" xfId="20166"/>
    <cellStyle name="Normal 9 5 4 2 3" xfId="20167"/>
    <cellStyle name="Normal 9 5 4 2 4" xfId="20168"/>
    <cellStyle name="Normal 9 5 4 2 5" xfId="20169"/>
    <cellStyle name="Normal 9 5 4 3" xfId="20170"/>
    <cellStyle name="Normal 9 5 4 3 2" xfId="20171"/>
    <cellStyle name="Normal 9 5 4 3 3" xfId="20172"/>
    <cellStyle name="Normal 9 5 4 3 4" xfId="20173"/>
    <cellStyle name="Normal 9 5 4 4" xfId="20174"/>
    <cellStyle name="Normal 9 5 4 5" xfId="20175"/>
    <cellStyle name="Normal 9 5 4 6" xfId="20176"/>
    <cellStyle name="Normal 9 5 5" xfId="20177"/>
    <cellStyle name="Normal 9 5 5 2" xfId="20178"/>
    <cellStyle name="Normal 9 5 5 2 2" xfId="20179"/>
    <cellStyle name="Normal 9 5 5 2 3" xfId="20180"/>
    <cellStyle name="Normal 9 5 5 2 4" xfId="20181"/>
    <cellStyle name="Normal 9 5 5 3" xfId="20182"/>
    <cellStyle name="Normal 9 5 5 4" xfId="20183"/>
    <cellStyle name="Normal 9 5 5 5" xfId="20184"/>
    <cellStyle name="Normal 9 5 6" xfId="20185"/>
    <cellStyle name="Normal 9 5 7" xfId="20186"/>
    <cellStyle name="Normal 9 5 7 2" xfId="20187"/>
    <cellStyle name="Normal 9 5 7 3" xfId="20188"/>
    <cellStyle name="Normal 9 5 7 4" xfId="20189"/>
    <cellStyle name="Normal 9 5 8" xfId="20190"/>
    <cellStyle name="Normal 9 5 9" xfId="20191"/>
    <cellStyle name="Normal 9 50" xfId="20192"/>
    <cellStyle name="Normal 9 51" xfId="20193"/>
    <cellStyle name="Normal 9 52" xfId="20194"/>
    <cellStyle name="Normal 9 53" xfId="20195"/>
    <cellStyle name="Normal 9 54" xfId="20196"/>
    <cellStyle name="Normal 9 55" xfId="20197"/>
    <cellStyle name="Normal 9 56" xfId="20198"/>
    <cellStyle name="Normal 9 57" xfId="20199"/>
    <cellStyle name="Normal 9 58" xfId="20200"/>
    <cellStyle name="Normal 9 59" xfId="20201"/>
    <cellStyle name="Normal 9 6" xfId="20202"/>
    <cellStyle name="Normal 9 6 2" xfId="20203"/>
    <cellStyle name="Normal 9 6 2 2" xfId="20204"/>
    <cellStyle name="Normal 9 6 2 2 2" xfId="20205"/>
    <cellStyle name="Normal 9 6 2 2 2 2" xfId="20206"/>
    <cellStyle name="Normal 9 6 2 2 2 3" xfId="20207"/>
    <cellStyle name="Normal 9 6 2 2 2 4" xfId="20208"/>
    <cellStyle name="Normal 9 6 2 2 3" xfId="20209"/>
    <cellStyle name="Normal 9 6 2 2 4" xfId="20210"/>
    <cellStyle name="Normal 9 6 2 2 5" xfId="20211"/>
    <cellStyle name="Normal 9 6 2 3" xfId="20212"/>
    <cellStyle name="Normal 9 6 2 3 2" xfId="20213"/>
    <cellStyle name="Normal 9 6 2 3 3" xfId="20214"/>
    <cellStyle name="Normal 9 6 2 3 4" xfId="20215"/>
    <cellStyle name="Normal 9 6 2 4" xfId="20216"/>
    <cellStyle name="Normal 9 6 2 5" xfId="20217"/>
    <cellStyle name="Normal 9 6 2 6" xfId="20218"/>
    <cellStyle name="Normal 9 6 3" xfId="20219"/>
    <cellStyle name="Normal 9 6 3 2" xfId="20220"/>
    <cellStyle name="Normal 9 6 3 2 2" xfId="20221"/>
    <cellStyle name="Normal 9 6 3 2 3" xfId="20222"/>
    <cellStyle name="Normal 9 6 3 2 4" xfId="20223"/>
    <cellStyle name="Normal 9 6 3 3" xfId="20224"/>
    <cellStyle name="Normal 9 6 3 4" xfId="20225"/>
    <cellStyle name="Normal 9 6 3 5" xfId="20226"/>
    <cellStyle name="Normal 9 6 4" xfId="20227"/>
    <cellStyle name="Normal 9 6 5" xfId="20228"/>
    <cellStyle name="Normal 9 6 5 2" xfId="20229"/>
    <cellStyle name="Normal 9 6 5 3" xfId="20230"/>
    <cellStyle name="Normal 9 6 5 4" xfId="20231"/>
    <cellStyle name="Normal 9 6 6" xfId="20232"/>
    <cellStyle name="Normal 9 6 7" xfId="20233"/>
    <cellStyle name="Normal 9 6 8" xfId="20234"/>
    <cellStyle name="Normal 9 60" xfId="20235"/>
    <cellStyle name="Normal 9 61" xfId="20236"/>
    <cellStyle name="Normal 9 62" xfId="20237"/>
    <cellStyle name="Normal 9 63" xfId="20238"/>
    <cellStyle name="Normal 9 64" xfId="20239"/>
    <cellStyle name="Normal 9 65" xfId="20240"/>
    <cellStyle name="Normal 9 66" xfId="20241"/>
    <cellStyle name="Normal 9 67" xfId="20242"/>
    <cellStyle name="Normal 9 68" xfId="20243"/>
    <cellStyle name="Normal 9 69" xfId="20244"/>
    <cellStyle name="Normal 9 7" xfId="20245"/>
    <cellStyle name="Normal 9 7 2" xfId="20246"/>
    <cellStyle name="Normal 9 7 2 2" xfId="20247"/>
    <cellStyle name="Normal 9 7 2 2 2" xfId="20248"/>
    <cellStyle name="Normal 9 7 2 2 2 2" xfId="20249"/>
    <cellStyle name="Normal 9 7 2 2 2 3" xfId="20250"/>
    <cellStyle name="Normal 9 7 2 2 2 4" xfId="20251"/>
    <cellStyle name="Normal 9 7 2 2 3" xfId="20252"/>
    <cellStyle name="Normal 9 7 2 2 4" xfId="20253"/>
    <cellStyle name="Normal 9 7 2 2 5" xfId="20254"/>
    <cellStyle name="Normal 9 7 2 3" xfId="20255"/>
    <cellStyle name="Normal 9 7 2 3 2" xfId="20256"/>
    <cellStyle name="Normal 9 7 2 3 3" xfId="20257"/>
    <cellStyle name="Normal 9 7 2 3 4" xfId="20258"/>
    <cellStyle name="Normal 9 7 2 4" xfId="20259"/>
    <cellStyle name="Normal 9 7 2 5" xfId="20260"/>
    <cellStyle name="Normal 9 7 2 6" xfId="20261"/>
    <cellStyle name="Normal 9 7 3" xfId="20262"/>
    <cellStyle name="Normal 9 7 3 2" xfId="20263"/>
    <cellStyle name="Normal 9 7 3 2 2" xfId="20264"/>
    <cellStyle name="Normal 9 7 3 2 3" xfId="20265"/>
    <cellStyle name="Normal 9 7 3 2 4" xfId="20266"/>
    <cellStyle name="Normal 9 7 3 3" xfId="20267"/>
    <cellStyle name="Normal 9 7 3 4" xfId="20268"/>
    <cellStyle name="Normal 9 7 3 5" xfId="20269"/>
    <cellStyle name="Normal 9 7 4" xfId="20270"/>
    <cellStyle name="Normal 9 7 5" xfId="20271"/>
    <cellStyle name="Normal 9 7 5 2" xfId="20272"/>
    <cellStyle name="Normal 9 7 5 3" xfId="20273"/>
    <cellStyle name="Normal 9 7 5 4" xfId="20274"/>
    <cellStyle name="Normal 9 7 6" xfId="20275"/>
    <cellStyle name="Normal 9 7 7" xfId="20276"/>
    <cellStyle name="Normal 9 7 8" xfId="20277"/>
    <cellStyle name="Normal 9 70" xfId="20278"/>
    <cellStyle name="Normal 9 71" xfId="20279"/>
    <cellStyle name="Normal 9 72" xfId="20280"/>
    <cellStyle name="Normal 9 73" xfId="20281"/>
    <cellStyle name="Normal 9 74" xfId="20282"/>
    <cellStyle name="Normal 9 75" xfId="20283"/>
    <cellStyle name="Normal 9 76" xfId="20284"/>
    <cellStyle name="Normal 9 77" xfId="20285"/>
    <cellStyle name="Normal 9 78" xfId="20286"/>
    <cellStyle name="Normal 9 79" xfId="20287"/>
    <cellStyle name="Normal 9 8" xfId="20288"/>
    <cellStyle name="Normal 9 8 2" xfId="20289"/>
    <cellStyle name="Normal 9 8 2 2" xfId="20290"/>
    <cellStyle name="Normal 9 8 2 2 2" xfId="20291"/>
    <cellStyle name="Normal 9 8 2 2 3" xfId="20292"/>
    <cellStyle name="Normal 9 8 2 2 4" xfId="20293"/>
    <cellStyle name="Normal 9 8 2 3" xfId="20294"/>
    <cellStyle name="Normal 9 8 2 4" xfId="20295"/>
    <cellStyle name="Normal 9 8 2 5" xfId="20296"/>
    <cellStyle name="Normal 9 8 3" xfId="20297"/>
    <cellStyle name="Normal 9 8 4" xfId="20298"/>
    <cellStyle name="Normal 9 8 4 2" xfId="20299"/>
    <cellStyle name="Normal 9 8 4 3" xfId="20300"/>
    <cellStyle name="Normal 9 8 4 4" xfId="20301"/>
    <cellStyle name="Normal 9 8 5" xfId="20302"/>
    <cellStyle name="Normal 9 8 6" xfId="20303"/>
    <cellStyle name="Normal 9 8 7" xfId="20304"/>
    <cellStyle name="Normal 9 80" xfId="20305"/>
    <cellStyle name="Normal 9 81" xfId="20306"/>
    <cellStyle name="Normal 9 82" xfId="20307"/>
    <cellStyle name="Normal 9 83" xfId="20308"/>
    <cellStyle name="Normal 9 84" xfId="20309"/>
    <cellStyle name="Normal 9 85" xfId="20310"/>
    <cellStyle name="Normal 9 86" xfId="20311"/>
    <cellStyle name="Normal 9 87" xfId="20312"/>
    <cellStyle name="Normal 9 88" xfId="20313"/>
    <cellStyle name="Normal 9 89" xfId="20314"/>
    <cellStyle name="Normal 9 9" xfId="20315"/>
    <cellStyle name="Normal 9 9 2" xfId="20316"/>
    <cellStyle name="Normal 9 90" xfId="20317"/>
    <cellStyle name="Normal 9 91" xfId="20318"/>
    <cellStyle name="Normal 9 92" xfId="20319"/>
    <cellStyle name="Normal 9 93" xfId="20320"/>
    <cellStyle name="Normal 9 94" xfId="20321"/>
    <cellStyle name="Normal 9 95" xfId="20322"/>
    <cellStyle name="Normal 9 95 2" xfId="20323"/>
    <cellStyle name="Normal 9 95 3" xfId="20324"/>
    <cellStyle name="Normal 9 95 4" xfId="20325"/>
    <cellStyle name="Normal 9 96" xfId="20326"/>
    <cellStyle name="Normal 9 97" xfId="20327"/>
    <cellStyle name="Normal 9 98" xfId="20328"/>
    <cellStyle name="Normal 90" xfId="20329"/>
    <cellStyle name="Normal 90 2" xfId="20330"/>
    <cellStyle name="Normal 90 3" xfId="20331"/>
    <cellStyle name="Normal 90 4" xfId="20332"/>
    <cellStyle name="Normal 91" xfId="20333"/>
    <cellStyle name="Normal 91 2" xfId="20334"/>
    <cellStyle name="Normal 91 3" xfId="20335"/>
    <cellStyle name="Normal 91 4" xfId="20336"/>
    <cellStyle name="Normal 92" xfId="20337"/>
    <cellStyle name="Normal 92 2" xfId="20338"/>
    <cellStyle name="Normal 92 3" xfId="20339"/>
    <cellStyle name="Normal 92 4" xfId="20340"/>
    <cellStyle name="Normal 93" xfId="20341"/>
    <cellStyle name="Normal 93 2" xfId="20342"/>
    <cellStyle name="Normal 94" xfId="20343"/>
    <cellStyle name="Normal 94 2" xfId="20344"/>
    <cellStyle name="Normal 94 3" xfId="20345"/>
    <cellStyle name="Normal 94 4" xfId="20346"/>
    <cellStyle name="Normal 95" xfId="20347"/>
    <cellStyle name="Normal 95 2" xfId="20348"/>
    <cellStyle name="Normal 95 3" xfId="20349"/>
    <cellStyle name="Normal 95 4" xfId="20350"/>
    <cellStyle name="Normal 96" xfId="20351"/>
    <cellStyle name="Normal 96 2" xfId="20352"/>
    <cellStyle name="Normal 96 2 2" xfId="20353"/>
    <cellStyle name="Normal 96 2 2 2" xfId="20354"/>
    <cellStyle name="Normal 96 2 2 3" xfId="20355"/>
    <cellStyle name="Normal 96 2 2 4" xfId="20356"/>
    <cellStyle name="Normal 96 2 3" xfId="20357"/>
    <cellStyle name="Normal 96 2 4" xfId="20358"/>
    <cellStyle name="Normal 96 2 5" xfId="20359"/>
    <cellStyle name="Normal 96 3" xfId="20360"/>
    <cellStyle name="Normal 96 3 2" xfId="20361"/>
    <cellStyle name="Normal 96 3 3" xfId="20362"/>
    <cellStyle name="Normal 96 3 4" xfId="20363"/>
    <cellStyle name="Normal 96 4" xfId="20364"/>
    <cellStyle name="Normal 96 4 2" xfId="20365"/>
    <cellStyle name="Normal 96 4 3" xfId="20366"/>
    <cellStyle name="Normal 96 4 4" xfId="20367"/>
    <cellStyle name="Normal 96 5" xfId="20368"/>
    <cellStyle name="Normal 96 6" xfId="20369"/>
    <cellStyle name="Normal 96 7" xfId="20370"/>
    <cellStyle name="Normal 97" xfId="20371"/>
    <cellStyle name="Normal 97 2" xfId="20372"/>
    <cellStyle name="Normal 97 3" xfId="20373"/>
    <cellStyle name="Normal 97 4" xfId="20374"/>
    <cellStyle name="Normal 98" xfId="20375"/>
    <cellStyle name="Normal 98 2" xfId="20376"/>
    <cellStyle name="Normal 98 3" xfId="20377"/>
    <cellStyle name="Normal 98 4" xfId="20378"/>
    <cellStyle name="Normal 99" xfId="20379"/>
    <cellStyle name="Normal 99 2" xfId="20380"/>
    <cellStyle name="Normal 99 3" xfId="20381"/>
    <cellStyle name="Normal 99 4" xfId="20382"/>
    <cellStyle name="Normal_Capital &amp; RWA N" xfId="9"/>
    <cellStyle name="Normal_Capital &amp; RWA N 2" xfId="17"/>
    <cellStyle name="Normal_Casestdy draft" xfId="16"/>
    <cellStyle name="Normal_Casestdy draft 2" xfId="10"/>
    <cellStyle name="Normalny_Eksport 2000 - F" xfId="20383"/>
    <cellStyle name="Note 2" xfId="20384"/>
    <cellStyle name="Note 2 10" xfId="20385"/>
    <cellStyle name="Note 2 10 2" xfId="20386"/>
    <cellStyle name="Note 2 10 2 2" xfId="21221"/>
    <cellStyle name="Note 2 10 3" xfId="20387"/>
    <cellStyle name="Note 2 10 3 2" xfId="21220"/>
    <cellStyle name="Note 2 10 4" xfId="20388"/>
    <cellStyle name="Note 2 10 4 2" xfId="21219"/>
    <cellStyle name="Note 2 10 5" xfId="20389"/>
    <cellStyle name="Note 2 10 5 2" xfId="21218"/>
    <cellStyle name="Note 2 11" xfId="20390"/>
    <cellStyle name="Note 2 11 2" xfId="20391"/>
    <cellStyle name="Note 2 11 2 2" xfId="21217"/>
    <cellStyle name="Note 2 11 3" xfId="20392"/>
    <cellStyle name="Note 2 11 3 2" xfId="21216"/>
    <cellStyle name="Note 2 11 4" xfId="20393"/>
    <cellStyle name="Note 2 11 4 2" xfId="21215"/>
    <cellStyle name="Note 2 11 5" xfId="20394"/>
    <cellStyle name="Note 2 11 5 2" xfId="21214"/>
    <cellStyle name="Note 2 12" xfId="20395"/>
    <cellStyle name="Note 2 12 2" xfId="20396"/>
    <cellStyle name="Note 2 12 2 2" xfId="21213"/>
    <cellStyle name="Note 2 12 3" xfId="20397"/>
    <cellStyle name="Note 2 12 3 2" xfId="21212"/>
    <cellStyle name="Note 2 12 4" xfId="20398"/>
    <cellStyle name="Note 2 12 4 2" xfId="21211"/>
    <cellStyle name="Note 2 12 5" xfId="20399"/>
    <cellStyle name="Note 2 12 5 2" xfId="21210"/>
    <cellStyle name="Note 2 13" xfId="20400"/>
    <cellStyle name="Note 2 13 2" xfId="20401"/>
    <cellStyle name="Note 2 13 2 2" xfId="21209"/>
    <cellStyle name="Note 2 13 3" xfId="20402"/>
    <cellStyle name="Note 2 13 3 2" xfId="21208"/>
    <cellStyle name="Note 2 13 4" xfId="20403"/>
    <cellStyle name="Note 2 13 4 2" xfId="21207"/>
    <cellStyle name="Note 2 13 5" xfId="20404"/>
    <cellStyle name="Note 2 13 5 2" xfId="21206"/>
    <cellStyle name="Note 2 14" xfId="20405"/>
    <cellStyle name="Note 2 14 2" xfId="20406"/>
    <cellStyle name="Note 2 14 2 2" xfId="21204"/>
    <cellStyle name="Note 2 14 3" xfId="21205"/>
    <cellStyle name="Note 2 15" xfId="20407"/>
    <cellStyle name="Note 2 15 2" xfId="20408"/>
    <cellStyle name="Note 2 15 2 2" xfId="21203"/>
    <cellStyle name="Note 2 16" xfId="20409"/>
    <cellStyle name="Note 2 16 2" xfId="21202"/>
    <cellStyle name="Note 2 17" xfId="20410"/>
    <cellStyle name="Note 2 17 2" xfId="21201"/>
    <cellStyle name="Note 2 18" xfId="21222"/>
    <cellStyle name="Note 2 2" xfId="20411"/>
    <cellStyle name="Note 2 2 10" xfId="20412"/>
    <cellStyle name="Note 2 2 10 2" xfId="21199"/>
    <cellStyle name="Note 2 2 11" xfId="21200"/>
    <cellStyle name="Note 2 2 2" xfId="20413"/>
    <cellStyle name="Note 2 2 2 2" xfId="20414"/>
    <cellStyle name="Note 2 2 2 2 2" xfId="21197"/>
    <cellStyle name="Note 2 2 2 3" xfId="20415"/>
    <cellStyle name="Note 2 2 2 3 2" xfId="21196"/>
    <cellStyle name="Note 2 2 2 4" xfId="20416"/>
    <cellStyle name="Note 2 2 2 4 2" xfId="21195"/>
    <cellStyle name="Note 2 2 2 5" xfId="20417"/>
    <cellStyle name="Note 2 2 2 5 2" xfId="21194"/>
    <cellStyle name="Note 2 2 2 6" xfId="21198"/>
    <cellStyle name="Note 2 2 3" xfId="20418"/>
    <cellStyle name="Note 2 2 3 2" xfId="20419"/>
    <cellStyle name="Note 2 2 3 2 2" xfId="21193"/>
    <cellStyle name="Note 2 2 3 3" xfId="20420"/>
    <cellStyle name="Note 2 2 3 3 2" xfId="21192"/>
    <cellStyle name="Note 2 2 3 4" xfId="20421"/>
    <cellStyle name="Note 2 2 3 4 2" xfId="21191"/>
    <cellStyle name="Note 2 2 3 5" xfId="20422"/>
    <cellStyle name="Note 2 2 3 5 2" xfId="21190"/>
    <cellStyle name="Note 2 2 4" xfId="20423"/>
    <cellStyle name="Note 2 2 4 2" xfId="20424"/>
    <cellStyle name="Note 2 2 4 2 2" xfId="21188"/>
    <cellStyle name="Note 2 2 4 3" xfId="20425"/>
    <cellStyle name="Note 2 2 4 3 2" xfId="21187"/>
    <cellStyle name="Note 2 2 4 4" xfId="20426"/>
    <cellStyle name="Note 2 2 4 4 2" xfId="21186"/>
    <cellStyle name="Note 2 2 4 5" xfId="21189"/>
    <cellStyle name="Note 2 2 5" xfId="20427"/>
    <cellStyle name="Note 2 2 5 2" xfId="20428"/>
    <cellStyle name="Note 2 2 5 2 2" xfId="21184"/>
    <cellStyle name="Note 2 2 5 3" xfId="20429"/>
    <cellStyle name="Note 2 2 5 3 2" xfId="21183"/>
    <cellStyle name="Note 2 2 5 4" xfId="20430"/>
    <cellStyle name="Note 2 2 5 4 2" xfId="21182"/>
    <cellStyle name="Note 2 2 5 5" xfId="21185"/>
    <cellStyle name="Note 2 2 6" xfId="20431"/>
    <cellStyle name="Note 2 2 6 2" xfId="21181"/>
    <cellStyle name="Note 2 2 7" xfId="20432"/>
    <cellStyle name="Note 2 2 7 2" xfId="21180"/>
    <cellStyle name="Note 2 2 8" xfId="20433"/>
    <cellStyle name="Note 2 2 8 2" xfId="21179"/>
    <cellStyle name="Note 2 2 9" xfId="20434"/>
    <cellStyle name="Note 2 2 9 2" xfId="21178"/>
    <cellStyle name="Note 2 3" xfId="20435"/>
    <cellStyle name="Note 2 3 2" xfId="20436"/>
    <cellStyle name="Note 2 3 2 2" xfId="21177"/>
    <cellStyle name="Note 2 3 3" xfId="20437"/>
    <cellStyle name="Note 2 3 3 2" xfId="21176"/>
    <cellStyle name="Note 2 3 4" xfId="20438"/>
    <cellStyle name="Note 2 3 4 2" xfId="21175"/>
    <cellStyle name="Note 2 3 5" xfId="20439"/>
    <cellStyle name="Note 2 3 5 2" xfId="21174"/>
    <cellStyle name="Note 2 4" xfId="20440"/>
    <cellStyle name="Note 2 4 2" xfId="20441"/>
    <cellStyle name="Note 2 4 2 2" xfId="20442"/>
    <cellStyle name="Note 2 4 2 2 2" xfId="21173"/>
    <cellStyle name="Note 2 4 3" xfId="20443"/>
    <cellStyle name="Note 2 4 3 2" xfId="20444"/>
    <cellStyle name="Note 2 4 3 2 2" xfId="21172"/>
    <cellStyle name="Note 2 4 4" xfId="20445"/>
    <cellStyle name="Note 2 4 4 2" xfId="20446"/>
    <cellStyle name="Note 2 4 4 2 2" xfId="21171"/>
    <cellStyle name="Note 2 4 5" xfId="20447"/>
    <cellStyle name="Note 2 4 6" xfId="20448"/>
    <cellStyle name="Note 2 4 7" xfId="20449"/>
    <cellStyle name="Note 2 4 7 2" xfId="21170"/>
    <cellStyle name="Note 2 5" xfId="20450"/>
    <cellStyle name="Note 2 5 2" xfId="20451"/>
    <cellStyle name="Note 2 5 2 2" xfId="20452"/>
    <cellStyle name="Note 2 5 2 2 2" xfId="21169"/>
    <cellStyle name="Note 2 5 3" xfId="20453"/>
    <cellStyle name="Note 2 5 3 2" xfId="20454"/>
    <cellStyle name="Note 2 5 3 2 2" xfId="21168"/>
    <cellStyle name="Note 2 5 4" xfId="20455"/>
    <cellStyle name="Note 2 5 4 2" xfId="20456"/>
    <cellStyle name="Note 2 5 4 2 2" xfId="21167"/>
    <cellStyle name="Note 2 5 5" xfId="20457"/>
    <cellStyle name="Note 2 5 6" xfId="20458"/>
    <cellStyle name="Note 2 5 7" xfId="20459"/>
    <cellStyle name="Note 2 5 7 2" xfId="21166"/>
    <cellStyle name="Note 2 6" xfId="20460"/>
    <cellStyle name="Note 2 6 2" xfId="20461"/>
    <cellStyle name="Note 2 6 2 2" xfId="20462"/>
    <cellStyle name="Note 2 6 2 2 2" xfId="21165"/>
    <cellStyle name="Note 2 6 3" xfId="20463"/>
    <cellStyle name="Note 2 6 3 2" xfId="20464"/>
    <cellStyle name="Note 2 6 3 2 2" xfId="21164"/>
    <cellStyle name="Note 2 6 4" xfId="20465"/>
    <cellStyle name="Note 2 6 4 2" xfId="20466"/>
    <cellStyle name="Note 2 6 4 2 2" xfId="21163"/>
    <cellStyle name="Note 2 6 5" xfId="20467"/>
    <cellStyle name="Note 2 6 6" xfId="20468"/>
    <cellStyle name="Note 2 6 7" xfId="20469"/>
    <cellStyle name="Note 2 6 7 2" xfId="21162"/>
    <cellStyle name="Note 2 7" xfId="20470"/>
    <cellStyle name="Note 2 7 2" xfId="20471"/>
    <cellStyle name="Note 2 7 2 2" xfId="20472"/>
    <cellStyle name="Note 2 7 2 2 2" xfId="21161"/>
    <cellStyle name="Note 2 7 3" xfId="20473"/>
    <cellStyle name="Note 2 7 3 2" xfId="20474"/>
    <cellStyle name="Note 2 7 3 2 2" xfId="21160"/>
    <cellStyle name="Note 2 7 4" xfId="20475"/>
    <cellStyle name="Note 2 7 4 2" xfId="20476"/>
    <cellStyle name="Note 2 7 4 2 2" xfId="21159"/>
    <cellStyle name="Note 2 7 5" xfId="20477"/>
    <cellStyle name="Note 2 7 6" xfId="20478"/>
    <cellStyle name="Note 2 7 7" xfId="20479"/>
    <cellStyle name="Note 2 7 7 2" xfId="21158"/>
    <cellStyle name="Note 2 8" xfId="20480"/>
    <cellStyle name="Note 2 8 2" xfId="20481"/>
    <cellStyle name="Note 2 8 2 2" xfId="21157"/>
    <cellStyle name="Note 2 8 3" xfId="20482"/>
    <cellStyle name="Note 2 8 3 2" xfId="21156"/>
    <cellStyle name="Note 2 8 4" xfId="20483"/>
    <cellStyle name="Note 2 8 4 2" xfId="21155"/>
    <cellStyle name="Note 2 8 5" xfId="20484"/>
    <cellStyle name="Note 2 8 5 2" xfId="21154"/>
    <cellStyle name="Note 2 9" xfId="20485"/>
    <cellStyle name="Note 2 9 2" xfId="20486"/>
    <cellStyle name="Note 2 9 2 2" xfId="21153"/>
    <cellStyle name="Note 2 9 3" xfId="20487"/>
    <cellStyle name="Note 2 9 3 2" xfId="21152"/>
    <cellStyle name="Note 2 9 4" xfId="20488"/>
    <cellStyle name="Note 2 9 4 2" xfId="21151"/>
    <cellStyle name="Note 2 9 5" xfId="20489"/>
    <cellStyle name="Note 2 9 5 2" xfId="21150"/>
    <cellStyle name="Note 3 2" xfId="20490"/>
    <cellStyle name="Note 3 2 2" xfId="20491"/>
    <cellStyle name="Note 3 2 2 2" xfId="21148"/>
    <cellStyle name="Note 3 2 3" xfId="20492"/>
    <cellStyle name="Note 3 2 4" xfId="21149"/>
    <cellStyle name="Note 3 3" xfId="20493"/>
    <cellStyle name="Note 3 3 2" xfId="20494"/>
    <cellStyle name="Note 3 3 3" xfId="21147"/>
    <cellStyle name="Note 3 4" xfId="20495"/>
    <cellStyle name="Note 3 4 2" xfId="21146"/>
    <cellStyle name="Note 3 5" xfId="20496"/>
    <cellStyle name="Note 4 2" xfId="20497"/>
    <cellStyle name="Note 4 2 2" xfId="20498"/>
    <cellStyle name="Note 4 2 2 2" xfId="21144"/>
    <cellStyle name="Note 4 2 3" xfId="20499"/>
    <cellStyle name="Note 4 2 4" xfId="21145"/>
    <cellStyle name="Note 4 3" xfId="20500"/>
    <cellStyle name="Note 4 4" xfId="20501"/>
    <cellStyle name="Note 4 4 2" xfId="21143"/>
    <cellStyle name="Note 4 5" xfId="20502"/>
    <cellStyle name="Note 5" xfId="20503"/>
    <cellStyle name="Note 5 2" xfId="20504"/>
    <cellStyle name="Note 5 2 2" xfId="20505"/>
    <cellStyle name="Note 5 2 3" xfId="21141"/>
    <cellStyle name="Note 5 3" xfId="20506"/>
    <cellStyle name="Note 5 3 2" xfId="20507"/>
    <cellStyle name="Note 5 3 3" xfId="21140"/>
    <cellStyle name="Note 5 4" xfId="20508"/>
    <cellStyle name="Note 5 4 2" xfId="21139"/>
    <cellStyle name="Note 5 5" xfId="20509"/>
    <cellStyle name="Note 5 6" xfId="21142"/>
    <cellStyle name="Note 6" xfId="20510"/>
    <cellStyle name="Note 6 2" xfId="20511"/>
    <cellStyle name="Note 6 2 2" xfId="20512"/>
    <cellStyle name="Note 6 2 3" xfId="21137"/>
    <cellStyle name="Note 6 3" xfId="20513"/>
    <cellStyle name="Note 6 4" xfId="20514"/>
    <cellStyle name="Note 6 5" xfId="21138"/>
    <cellStyle name="Note 7" xfId="20515"/>
    <cellStyle name="Note 7 2" xfId="21136"/>
    <cellStyle name="Note 8" xfId="20516"/>
    <cellStyle name="Note 8 2" xfId="20517"/>
    <cellStyle name="Note 8 2 2" xfId="21134"/>
    <cellStyle name="Note 8 3" xfId="21135"/>
    <cellStyle name="Note 9" xfId="20518"/>
    <cellStyle name="Note 9 2" xfId="21133"/>
    <cellStyle name="Ôèíàíñîâûé [0]_Ëèñò1" xfId="20519"/>
    <cellStyle name="Ôèíàíñîâûé_Ëèñò1" xfId="20520"/>
    <cellStyle name="Option" xfId="20521"/>
    <cellStyle name="Option 2" xfId="20522"/>
    <cellStyle name="Option 3" xfId="20523"/>
    <cellStyle name="Option 4" xfId="20524"/>
    <cellStyle name="optionalExposure" xfId="20525"/>
    <cellStyle name="optionalExposure 2" xfId="21132"/>
    <cellStyle name="OptionHeading" xfId="20526"/>
    <cellStyle name="OptionHeading 2" xfId="20527"/>
    <cellStyle name="OptionHeading 3" xfId="20528"/>
    <cellStyle name="Output 2" xfId="20529"/>
    <cellStyle name="Output 2 10" xfId="20530"/>
    <cellStyle name="Output 2 10 2" xfId="20531"/>
    <cellStyle name="Output 2 10 2 2" xfId="21130"/>
    <cellStyle name="Output 2 10 3" xfId="20532"/>
    <cellStyle name="Output 2 10 3 2" xfId="21129"/>
    <cellStyle name="Output 2 10 4" xfId="20533"/>
    <cellStyle name="Output 2 10 4 2" xfId="21128"/>
    <cellStyle name="Output 2 10 5" xfId="20534"/>
    <cellStyle name="Output 2 10 5 2" xfId="21127"/>
    <cellStyle name="Output 2 11" xfId="20535"/>
    <cellStyle name="Output 2 11 2" xfId="20536"/>
    <cellStyle name="Output 2 11 2 2" xfId="21125"/>
    <cellStyle name="Output 2 11 3" xfId="20537"/>
    <cellStyle name="Output 2 11 3 2" xfId="21124"/>
    <cellStyle name="Output 2 11 4" xfId="20538"/>
    <cellStyle name="Output 2 11 4 2" xfId="21123"/>
    <cellStyle name="Output 2 11 5" xfId="20539"/>
    <cellStyle name="Output 2 11 5 2" xfId="21122"/>
    <cellStyle name="Output 2 11 6" xfId="21126"/>
    <cellStyle name="Output 2 12" xfId="20540"/>
    <cellStyle name="Output 2 12 2" xfId="20541"/>
    <cellStyle name="Output 2 12 2 2" xfId="21120"/>
    <cellStyle name="Output 2 12 3" xfId="20542"/>
    <cellStyle name="Output 2 12 3 2" xfId="21119"/>
    <cellStyle name="Output 2 12 4" xfId="20543"/>
    <cellStyle name="Output 2 12 4 2" xfId="21118"/>
    <cellStyle name="Output 2 12 5" xfId="20544"/>
    <cellStyle name="Output 2 12 5 2" xfId="21117"/>
    <cellStyle name="Output 2 12 6" xfId="21121"/>
    <cellStyle name="Output 2 13" xfId="20545"/>
    <cellStyle name="Output 2 13 2" xfId="20546"/>
    <cellStyle name="Output 2 13 2 2" xfId="21115"/>
    <cellStyle name="Output 2 13 3" xfId="20547"/>
    <cellStyle name="Output 2 13 3 2" xfId="21114"/>
    <cellStyle name="Output 2 13 4" xfId="20548"/>
    <cellStyle name="Output 2 13 4 2" xfId="21113"/>
    <cellStyle name="Output 2 13 5" xfId="21116"/>
    <cellStyle name="Output 2 14" xfId="20549"/>
    <cellStyle name="Output 2 14 2" xfId="21112"/>
    <cellStyle name="Output 2 15" xfId="20550"/>
    <cellStyle name="Output 2 15 2" xfId="21111"/>
    <cellStyle name="Output 2 16" xfId="20551"/>
    <cellStyle name="Output 2 16 2" xfId="21110"/>
    <cellStyle name="Output 2 17" xfId="21131"/>
    <cellStyle name="Output 2 2" xfId="20552"/>
    <cellStyle name="Output 2 2 10" xfId="21109"/>
    <cellStyle name="Output 2 2 2" xfId="20553"/>
    <cellStyle name="Output 2 2 2 2" xfId="20554"/>
    <cellStyle name="Output 2 2 2 2 2" xfId="21107"/>
    <cellStyle name="Output 2 2 2 3" xfId="20555"/>
    <cellStyle name="Output 2 2 2 3 2" xfId="21106"/>
    <cellStyle name="Output 2 2 2 4" xfId="20556"/>
    <cellStyle name="Output 2 2 2 4 2" xfId="21105"/>
    <cellStyle name="Output 2 2 2 5" xfId="21108"/>
    <cellStyle name="Output 2 2 3" xfId="20557"/>
    <cellStyle name="Output 2 2 3 2" xfId="20558"/>
    <cellStyle name="Output 2 2 3 2 2" xfId="21103"/>
    <cellStyle name="Output 2 2 3 3" xfId="20559"/>
    <cellStyle name="Output 2 2 3 3 2" xfId="21102"/>
    <cellStyle name="Output 2 2 3 4" xfId="20560"/>
    <cellStyle name="Output 2 2 3 4 2" xfId="21101"/>
    <cellStyle name="Output 2 2 3 5" xfId="21104"/>
    <cellStyle name="Output 2 2 4" xfId="20561"/>
    <cellStyle name="Output 2 2 4 2" xfId="20562"/>
    <cellStyle name="Output 2 2 4 2 2" xfId="21099"/>
    <cellStyle name="Output 2 2 4 3" xfId="20563"/>
    <cellStyle name="Output 2 2 4 3 2" xfId="21098"/>
    <cellStyle name="Output 2 2 4 4" xfId="20564"/>
    <cellStyle name="Output 2 2 4 4 2" xfId="21097"/>
    <cellStyle name="Output 2 2 4 5" xfId="21100"/>
    <cellStyle name="Output 2 2 5" xfId="20565"/>
    <cellStyle name="Output 2 2 5 2" xfId="20566"/>
    <cellStyle name="Output 2 2 5 2 2" xfId="21095"/>
    <cellStyle name="Output 2 2 5 3" xfId="20567"/>
    <cellStyle name="Output 2 2 5 3 2" xfId="21094"/>
    <cellStyle name="Output 2 2 5 4" xfId="20568"/>
    <cellStyle name="Output 2 2 5 4 2" xfId="21093"/>
    <cellStyle name="Output 2 2 5 5" xfId="21096"/>
    <cellStyle name="Output 2 2 6" xfId="20569"/>
    <cellStyle name="Output 2 2 6 2" xfId="21092"/>
    <cellStyle name="Output 2 2 7" xfId="20570"/>
    <cellStyle name="Output 2 2 7 2" xfId="21091"/>
    <cellStyle name="Output 2 2 8" xfId="20571"/>
    <cellStyle name="Output 2 2 8 2" xfId="21090"/>
    <cellStyle name="Output 2 2 9" xfId="20572"/>
    <cellStyle name="Output 2 2 9 2" xfId="21089"/>
    <cellStyle name="Output 2 3" xfId="20573"/>
    <cellStyle name="Output 2 3 2" xfId="20574"/>
    <cellStyle name="Output 2 3 2 2" xfId="21088"/>
    <cellStyle name="Output 2 3 3" xfId="20575"/>
    <cellStyle name="Output 2 3 3 2" xfId="21087"/>
    <cellStyle name="Output 2 3 4" xfId="20576"/>
    <cellStyle name="Output 2 3 4 2" xfId="21086"/>
    <cellStyle name="Output 2 3 5" xfId="20577"/>
    <cellStyle name="Output 2 3 5 2" xfId="21085"/>
    <cellStyle name="Output 2 4" xfId="20578"/>
    <cellStyle name="Output 2 4 2" xfId="20579"/>
    <cellStyle name="Output 2 4 2 2" xfId="21084"/>
    <cellStyle name="Output 2 4 3" xfId="20580"/>
    <cellStyle name="Output 2 4 3 2" xfId="21083"/>
    <cellStyle name="Output 2 4 4" xfId="20581"/>
    <cellStyle name="Output 2 4 4 2" xfId="21082"/>
    <cellStyle name="Output 2 4 5" xfId="20582"/>
    <cellStyle name="Output 2 4 5 2" xfId="21081"/>
    <cellStyle name="Output 2 5" xfId="20583"/>
    <cellStyle name="Output 2 5 2" xfId="20584"/>
    <cellStyle name="Output 2 5 2 2" xfId="21080"/>
    <cellStyle name="Output 2 5 3" xfId="20585"/>
    <cellStyle name="Output 2 5 3 2" xfId="21079"/>
    <cellStyle name="Output 2 5 4" xfId="20586"/>
    <cellStyle name="Output 2 5 4 2" xfId="21078"/>
    <cellStyle name="Output 2 5 5" xfId="20587"/>
    <cellStyle name="Output 2 5 5 2" xfId="21077"/>
    <cellStyle name="Output 2 6" xfId="20588"/>
    <cellStyle name="Output 2 6 2" xfId="20589"/>
    <cellStyle name="Output 2 6 2 2" xfId="21076"/>
    <cellStyle name="Output 2 6 3" xfId="20590"/>
    <cellStyle name="Output 2 6 3 2" xfId="21075"/>
    <cellStyle name="Output 2 6 4" xfId="20591"/>
    <cellStyle name="Output 2 6 4 2" xfId="21074"/>
    <cellStyle name="Output 2 6 5" xfId="20592"/>
    <cellStyle name="Output 2 6 5 2" xfId="21073"/>
    <cellStyle name="Output 2 7" xfId="20593"/>
    <cellStyle name="Output 2 7 2" xfId="20594"/>
    <cellStyle name="Output 2 7 2 2" xfId="21072"/>
    <cellStyle name="Output 2 7 3" xfId="20595"/>
    <cellStyle name="Output 2 7 3 2" xfId="21071"/>
    <cellStyle name="Output 2 7 4" xfId="20596"/>
    <cellStyle name="Output 2 7 4 2" xfId="21070"/>
    <cellStyle name="Output 2 7 5" xfId="20597"/>
    <cellStyle name="Output 2 7 5 2" xfId="21069"/>
    <cellStyle name="Output 2 8" xfId="20598"/>
    <cellStyle name="Output 2 8 2" xfId="20599"/>
    <cellStyle name="Output 2 8 2 2" xfId="21068"/>
    <cellStyle name="Output 2 8 3" xfId="20600"/>
    <cellStyle name="Output 2 8 3 2" xfId="21067"/>
    <cellStyle name="Output 2 8 4" xfId="20601"/>
    <cellStyle name="Output 2 8 4 2" xfId="21066"/>
    <cellStyle name="Output 2 8 5" xfId="20602"/>
    <cellStyle name="Output 2 8 5 2" xfId="21065"/>
    <cellStyle name="Output 2 9" xfId="20603"/>
    <cellStyle name="Output 2 9 2" xfId="20604"/>
    <cellStyle name="Output 2 9 2 2" xfId="21064"/>
    <cellStyle name="Output 2 9 3" xfId="20605"/>
    <cellStyle name="Output 2 9 3 2" xfId="21063"/>
    <cellStyle name="Output 2 9 4" xfId="20606"/>
    <cellStyle name="Output 2 9 4 2" xfId="21062"/>
    <cellStyle name="Output 2 9 5" xfId="20607"/>
    <cellStyle name="Output 2 9 5 2" xfId="21061"/>
    <cellStyle name="Output 3" xfId="20608"/>
    <cellStyle name="Output 3 2" xfId="20609"/>
    <cellStyle name="Output 3 2 2" xfId="21059"/>
    <cellStyle name="Output 3 3" xfId="20610"/>
    <cellStyle name="Output 3 3 2" xfId="21058"/>
    <cellStyle name="Output 3 4" xfId="21060"/>
    <cellStyle name="Output 4" xfId="20611"/>
    <cellStyle name="Output 4 2" xfId="20612"/>
    <cellStyle name="Output 4 2 2" xfId="21056"/>
    <cellStyle name="Output 4 3" xfId="20613"/>
    <cellStyle name="Output 4 3 2" xfId="21055"/>
    <cellStyle name="Output 4 4" xfId="21057"/>
    <cellStyle name="Output 5" xfId="20614"/>
    <cellStyle name="Output 5 2" xfId="20615"/>
    <cellStyle name="Output 5 2 2" xfId="21053"/>
    <cellStyle name="Output 5 3" xfId="20616"/>
    <cellStyle name="Output 5 3 2" xfId="21052"/>
    <cellStyle name="Output 5 4" xfId="21054"/>
    <cellStyle name="Output 6" xfId="20617"/>
    <cellStyle name="Output 6 2" xfId="20618"/>
    <cellStyle name="Output 6 2 2" xfId="21050"/>
    <cellStyle name="Output 6 3" xfId="20619"/>
    <cellStyle name="Output 6 3 2" xfId="21049"/>
    <cellStyle name="Output 6 4" xfId="21051"/>
    <cellStyle name="Output 7" xfId="20620"/>
    <cellStyle name="Output 7 2" xfId="21048"/>
    <cellStyle name="Percen - Style1" xfId="20621"/>
    <cellStyle name="Percent" xfId="1" builtinId="5"/>
    <cellStyle name="Percent [0]" xfId="20622"/>
    <cellStyle name="Percent [00]" xfId="20623"/>
    <cellStyle name="Percent 10" xfId="20624"/>
    <cellStyle name="Percent 10 2" xfId="20625"/>
    <cellStyle name="Percent 10 2 2" xfId="20626"/>
    <cellStyle name="Percent 10 3" xfId="20627"/>
    <cellStyle name="Percent 10 4" xfId="20628"/>
    <cellStyle name="Percent 11" xfId="20629"/>
    <cellStyle name="Percent 11 2" xfId="20630"/>
    <cellStyle name="Percent 12" xfId="20631"/>
    <cellStyle name="Percent 12 2" xfId="20632"/>
    <cellStyle name="Percent 13" xfId="20633"/>
    <cellStyle name="Percent 13 2" xfId="20634"/>
    <cellStyle name="Percent 14" xfId="20635"/>
    <cellStyle name="Percent 15" xfId="20636"/>
    <cellStyle name="Percent 15 2" xfId="20637"/>
    <cellStyle name="Percent 16" xfId="20638"/>
    <cellStyle name="Percent 17" xfId="20639"/>
    <cellStyle name="Percent 18" xfId="20640"/>
    <cellStyle name="Percent 19" xfId="20641"/>
    <cellStyle name="Percent 2" xfId="8"/>
    <cellStyle name="Percent 2 2" xfId="20642"/>
    <cellStyle name="Percent 2 2 2" xfId="20643"/>
    <cellStyle name="Percent 2 2 3" xfId="20644"/>
    <cellStyle name="Percent 2 2 4" xfId="20645"/>
    <cellStyle name="Percent 2 2 4 2" xfId="20646"/>
    <cellStyle name="Percent 2 2 4 2 2" xfId="20647"/>
    <cellStyle name="Percent 2 2 4 2 2 2" xfId="20648"/>
    <cellStyle name="Percent 2 2 4 2 2 3" xfId="20649"/>
    <cellStyle name="Percent 2 2 4 2 2 4" xfId="20650"/>
    <cellStyle name="Percent 2 2 4 2 3" xfId="20651"/>
    <cellStyle name="Percent 2 2 4 2 4" xfId="20652"/>
    <cellStyle name="Percent 2 2 4 2 5" xfId="20653"/>
    <cellStyle name="Percent 2 2 4 3" xfId="20654"/>
    <cellStyle name="Percent 2 2 4 3 2" xfId="20655"/>
    <cellStyle name="Percent 2 2 4 3 3" xfId="20656"/>
    <cellStyle name="Percent 2 2 4 3 4" xfId="20657"/>
    <cellStyle name="Percent 2 2 4 4" xfId="20658"/>
    <cellStyle name="Percent 2 2 4 5" xfId="20659"/>
    <cellStyle name="Percent 2 2 4 6" xfId="20660"/>
    <cellStyle name="Percent 2 2 5" xfId="20661"/>
    <cellStyle name="Percent 2 3" xfId="20662"/>
    <cellStyle name="Percent 2 4" xfId="20663"/>
    <cellStyle name="Percent 2 5" xfId="20664"/>
    <cellStyle name="Percent 2 6" xfId="20665"/>
    <cellStyle name="Percent 2 7" xfId="20666"/>
    <cellStyle name="Percent 2 8" xfId="20667"/>
    <cellStyle name="Percent 2 8 2" xfId="20668"/>
    <cellStyle name="Percent 2 9" xfId="20669"/>
    <cellStyle name="Percent 2 9 2" xfId="20670"/>
    <cellStyle name="Percent 2 9 2 2" xfId="20671"/>
    <cellStyle name="Percent 2 9 2 2 2" xfId="20672"/>
    <cellStyle name="Percent 2 9 2 2 3" xfId="20673"/>
    <cellStyle name="Percent 2 9 2 2 4" xfId="20674"/>
    <cellStyle name="Percent 2 9 2 3" xfId="20675"/>
    <cellStyle name="Percent 2 9 2 4" xfId="20676"/>
    <cellStyle name="Percent 2 9 2 5" xfId="20677"/>
    <cellStyle name="Percent 2 9 3" xfId="20678"/>
    <cellStyle name="Percent 2 9 3 2" xfId="20679"/>
    <cellStyle name="Percent 2 9 3 3" xfId="20680"/>
    <cellStyle name="Percent 2 9 3 4" xfId="20681"/>
    <cellStyle name="Percent 2 9 4" xfId="20682"/>
    <cellStyle name="Percent 2 9 5" xfId="20683"/>
    <cellStyle name="Percent 2 9 6" xfId="20684"/>
    <cellStyle name="Percent 20" xfId="20685"/>
    <cellStyle name="Percent 21" xfId="20686"/>
    <cellStyle name="Percent 21 2" xfId="20687"/>
    <cellStyle name="Percent 21 3" xfId="20688"/>
    <cellStyle name="Percent 21 4" xfId="20689"/>
    <cellStyle name="Percent 3" xfId="15"/>
    <cellStyle name="Percent 3 2" xfId="20690"/>
    <cellStyle name="Percent 3 2 2" xfId="20691"/>
    <cellStyle name="Percent 3 2 2 2" xfId="20692"/>
    <cellStyle name="Percent 3 2 2 3" xfId="20693"/>
    <cellStyle name="Percent 3 2 3" xfId="20694"/>
    <cellStyle name="Percent 3 2 4" xfId="20695"/>
    <cellStyle name="Percent 3 3" xfId="20696"/>
    <cellStyle name="Percent 3 3 2" xfId="20697"/>
    <cellStyle name="Percent 3 4" xfId="20698"/>
    <cellStyle name="Percent 3 4 2" xfId="20699"/>
    <cellStyle name="Percent 3 4 3" xfId="20700"/>
    <cellStyle name="Percent 4" xfId="20701"/>
    <cellStyle name="Percent 4 2" xfId="20702"/>
    <cellStyle name="Percent 4 2 2" xfId="20703"/>
    <cellStyle name="Percent 4 2 2 2" xfId="20704"/>
    <cellStyle name="Percent 4 3" xfId="20705"/>
    <cellStyle name="Percent 4 3 2" xfId="20706"/>
    <cellStyle name="Percent 4 4" xfId="20707"/>
    <cellStyle name="Percent 5" xfId="20708"/>
    <cellStyle name="Percent 5 2" xfId="20709"/>
    <cellStyle name="Percent 5 2 2" xfId="20710"/>
    <cellStyle name="Percent 5 2 2 2" xfId="20711"/>
    <cellStyle name="Percent 5 2 3" xfId="20712"/>
    <cellStyle name="Percent 5 2 4" xfId="20713"/>
    <cellStyle name="Percent 5 2 4 2" xfId="20714"/>
    <cellStyle name="Percent 5 2 4 2 2" xfId="20715"/>
    <cellStyle name="Percent 5 2 4 2 3" xfId="20716"/>
    <cellStyle name="Percent 5 2 4 2 4" xfId="20717"/>
    <cellStyle name="Percent 5 2 4 3" xfId="20718"/>
    <cellStyle name="Percent 5 2 4 4" xfId="20719"/>
    <cellStyle name="Percent 5 2 4 5" xfId="20720"/>
    <cellStyle name="Percent 5 2 5" xfId="20721"/>
    <cellStyle name="Percent 5 2 5 2" xfId="20722"/>
    <cellStyle name="Percent 5 2 5 3" xfId="20723"/>
    <cellStyle name="Percent 5 2 5 4" xfId="20724"/>
    <cellStyle name="Percent 5 2 6" xfId="20725"/>
    <cellStyle name="Percent 5 2 7" xfId="20726"/>
    <cellStyle name="Percent 5 2 8" xfId="20727"/>
    <cellStyle name="Percent 5 3" xfId="20728"/>
    <cellStyle name="Percent 5 3 2" xfId="20729"/>
    <cellStyle name="Percent 5 4" xfId="20730"/>
    <cellStyle name="Percent 5 4 2" xfId="20731"/>
    <cellStyle name="Percent 5 4 2 2" xfId="20732"/>
    <cellStyle name="Percent 5 4 2 3" xfId="20733"/>
    <cellStyle name="Percent 5 4 2 4" xfId="20734"/>
    <cellStyle name="Percent 5 4 3" xfId="20735"/>
    <cellStyle name="Percent 5 4 4" xfId="20736"/>
    <cellStyle name="Percent 5 4 5" xfId="20737"/>
    <cellStyle name="Percent 5 5" xfId="20738"/>
    <cellStyle name="Percent 5 5 2" xfId="20739"/>
    <cellStyle name="Percent 5 5 3" xfId="20740"/>
    <cellStyle name="Percent 5 5 4" xfId="20741"/>
    <cellStyle name="Percent 5 6" xfId="20742"/>
    <cellStyle name="Percent 5 7" xfId="20743"/>
    <cellStyle name="Percent 5 8" xfId="20744"/>
    <cellStyle name="Percent 6" xfId="20745"/>
    <cellStyle name="Percent 6 2" xfId="20746"/>
    <cellStyle name="Percent 6 2 2" xfId="20747"/>
    <cellStyle name="Percent 6 3" xfId="20748"/>
    <cellStyle name="Percent 6 3 2" xfId="20749"/>
    <cellStyle name="Percent 7" xfId="20750"/>
    <cellStyle name="Percent 7 2" xfId="20751"/>
    <cellStyle name="Percent 7 2 2" xfId="20752"/>
    <cellStyle name="Percent 7 3" xfId="20753"/>
    <cellStyle name="Percent 8" xfId="20754"/>
    <cellStyle name="Percent 8 10" xfId="20755"/>
    <cellStyle name="Percent 8 11" xfId="20756"/>
    <cellStyle name="Percent 8 12" xfId="20757"/>
    <cellStyle name="Percent 8 2" xfId="20758"/>
    <cellStyle name="Percent 8 3" xfId="20759"/>
    <cellStyle name="Percent 8 4" xfId="20760"/>
    <cellStyle name="Percent 8 5" xfId="20761"/>
    <cellStyle name="Percent 8 6" xfId="20762"/>
    <cellStyle name="Percent 8 7" xfId="20763"/>
    <cellStyle name="Percent 8 8" xfId="20764"/>
    <cellStyle name="Percent 8 9" xfId="20765"/>
    <cellStyle name="Percent 9" xfId="20766"/>
    <cellStyle name="Percent 9 10" xfId="20767"/>
    <cellStyle name="Percent 9 11" xfId="20768"/>
    <cellStyle name="Percent 9 2" xfId="20769"/>
    <cellStyle name="Percent 9 3" xfId="20770"/>
    <cellStyle name="Percent 9 4" xfId="20771"/>
    <cellStyle name="Percent 9 5" xfId="20772"/>
    <cellStyle name="Percent 9 6" xfId="20773"/>
    <cellStyle name="Percent 9 7" xfId="20774"/>
    <cellStyle name="Percent 9 8" xfId="20775"/>
    <cellStyle name="Percent 9 9" xfId="20776"/>
    <cellStyle name="PrePop Currency (0)" xfId="20777"/>
    <cellStyle name="PrePop Currency (2)" xfId="20778"/>
    <cellStyle name="PrePop Units (0)" xfId="20779"/>
    <cellStyle name="PrePop Units (1)" xfId="20780"/>
    <cellStyle name="PrePop Units (2)" xfId="20781"/>
    <cellStyle name="Price" xfId="20782"/>
    <cellStyle name="Price 2" xfId="20783"/>
    <cellStyle name="Price 3" xfId="20784"/>
    <cellStyle name="RunRep_Header" xfId="20785"/>
    <cellStyle name="Sheet Title" xfId="20786"/>
    <cellStyle name="showExposure" xfId="20787"/>
    <cellStyle name="showExposure 2" xfId="21047"/>
    <cellStyle name="showParameterE" xfId="20788"/>
    <cellStyle name="showParameterE 2" xfId="21046"/>
    <cellStyle name="Standard_AX-4-4-Profit-Loss-310899" xfId="20789"/>
    <cellStyle name="Style 1" xfId="20790"/>
    <cellStyle name="Style 1 2" xfId="20791"/>
    <cellStyle name="Style 1 2 2" xfId="20792"/>
    <cellStyle name="Style 1 3" xfId="20793"/>
    <cellStyle name="Style 1 4" xfId="20794"/>
    <cellStyle name="Style 2" xfId="20795"/>
    <cellStyle name="Style 3" xfId="20796"/>
    <cellStyle name="Style 4" xfId="20797"/>
    <cellStyle name="Style 5" xfId="20798"/>
    <cellStyle name="Style 6" xfId="20799"/>
    <cellStyle name="Style 7" xfId="20800"/>
    <cellStyle name="Style 8" xfId="20801"/>
    <cellStyle name="Style 9" xfId="21411"/>
    <cellStyle name="Text Indent A" xfId="20802"/>
    <cellStyle name="Text Indent B" xfId="20803"/>
    <cellStyle name="Text Indent C" xfId="20804"/>
    <cellStyle name="Tickmark" xfId="20805"/>
    <cellStyle name="Title 2" xfId="20806"/>
    <cellStyle name="Title 2 2" xfId="20807"/>
    <cellStyle name="Title 2 2 2" xfId="20808"/>
    <cellStyle name="Title 2 3" xfId="20809"/>
    <cellStyle name="Title 2 4" xfId="20810"/>
    <cellStyle name="Title 3" xfId="20811"/>
    <cellStyle name="Title 3 2" xfId="20812"/>
    <cellStyle name="Title 3 3" xfId="20813"/>
    <cellStyle name="Title 4" xfId="20814"/>
    <cellStyle name="Title 4 2" xfId="20815"/>
    <cellStyle name="Title 4 3" xfId="20816"/>
    <cellStyle name="Title 5" xfId="20817"/>
    <cellStyle name="Title 5 2" xfId="20818"/>
    <cellStyle name="Title 5 3" xfId="20819"/>
    <cellStyle name="Title 6" xfId="20820"/>
    <cellStyle name="Title 6 2" xfId="20821"/>
    <cellStyle name="Title 6 3" xfId="20822"/>
    <cellStyle name="Title 7" xfId="20823"/>
    <cellStyle name="Total 2" xfId="20824"/>
    <cellStyle name="Total 2 10" xfId="20825"/>
    <cellStyle name="Total 2 10 2" xfId="20826"/>
    <cellStyle name="Total 2 10 2 2" xfId="21044"/>
    <cellStyle name="Total 2 10 3" xfId="20827"/>
    <cellStyle name="Total 2 10 3 2" xfId="21043"/>
    <cellStyle name="Total 2 10 4" xfId="20828"/>
    <cellStyle name="Total 2 10 4 2" xfId="21042"/>
    <cellStyle name="Total 2 10 5" xfId="20829"/>
    <cellStyle name="Total 2 10 5 2" xfId="21041"/>
    <cellStyle name="Total 2 11" xfId="20830"/>
    <cellStyle name="Total 2 11 2" xfId="20831"/>
    <cellStyle name="Total 2 11 2 2" xfId="21039"/>
    <cellStyle name="Total 2 11 3" xfId="20832"/>
    <cellStyle name="Total 2 11 3 2" xfId="21038"/>
    <cellStyle name="Total 2 11 4" xfId="20833"/>
    <cellStyle name="Total 2 11 4 2" xfId="21037"/>
    <cellStyle name="Total 2 11 5" xfId="20834"/>
    <cellStyle name="Total 2 11 5 2" xfId="21036"/>
    <cellStyle name="Total 2 11 6" xfId="21040"/>
    <cellStyle name="Total 2 12" xfId="20835"/>
    <cellStyle name="Total 2 12 2" xfId="20836"/>
    <cellStyle name="Total 2 12 2 2" xfId="21034"/>
    <cellStyle name="Total 2 12 3" xfId="20837"/>
    <cellStyle name="Total 2 12 3 2" xfId="21033"/>
    <cellStyle name="Total 2 12 4" xfId="20838"/>
    <cellStyle name="Total 2 12 4 2" xfId="21032"/>
    <cellStyle name="Total 2 12 5" xfId="20839"/>
    <cellStyle name="Total 2 12 5 2" xfId="21031"/>
    <cellStyle name="Total 2 12 6" xfId="21035"/>
    <cellStyle name="Total 2 13" xfId="20840"/>
    <cellStyle name="Total 2 13 2" xfId="20841"/>
    <cellStyle name="Total 2 13 2 2" xfId="21029"/>
    <cellStyle name="Total 2 13 3" xfId="20842"/>
    <cellStyle name="Total 2 13 3 2" xfId="21028"/>
    <cellStyle name="Total 2 13 4" xfId="20843"/>
    <cellStyle name="Total 2 13 4 2" xfId="21027"/>
    <cellStyle name="Total 2 13 5" xfId="21030"/>
    <cellStyle name="Total 2 14" xfId="20844"/>
    <cellStyle name="Total 2 14 2" xfId="21026"/>
    <cellStyle name="Total 2 15" xfId="20845"/>
    <cellStyle name="Total 2 15 2" xfId="21025"/>
    <cellStyle name="Total 2 16" xfId="20846"/>
    <cellStyle name="Total 2 16 2" xfId="21024"/>
    <cellStyle name="Total 2 17" xfId="21045"/>
    <cellStyle name="Total 2 2" xfId="20847"/>
    <cellStyle name="Total 2 2 10" xfId="21023"/>
    <cellStyle name="Total 2 2 2" xfId="20848"/>
    <cellStyle name="Total 2 2 2 2" xfId="20849"/>
    <cellStyle name="Total 2 2 2 2 2" xfId="21021"/>
    <cellStyle name="Total 2 2 2 3" xfId="20850"/>
    <cellStyle name="Total 2 2 2 3 2" xfId="21020"/>
    <cellStyle name="Total 2 2 2 4" xfId="20851"/>
    <cellStyle name="Total 2 2 2 4 2" xfId="21019"/>
    <cellStyle name="Total 2 2 2 5" xfId="21022"/>
    <cellStyle name="Total 2 2 3" xfId="20852"/>
    <cellStyle name="Total 2 2 3 2" xfId="20853"/>
    <cellStyle name="Total 2 2 3 2 2" xfId="21017"/>
    <cellStyle name="Total 2 2 3 3" xfId="20854"/>
    <cellStyle name="Total 2 2 3 3 2" xfId="21016"/>
    <cellStyle name="Total 2 2 3 4" xfId="20855"/>
    <cellStyle name="Total 2 2 3 4 2" xfId="21015"/>
    <cellStyle name="Total 2 2 3 5" xfId="21018"/>
    <cellStyle name="Total 2 2 4" xfId="20856"/>
    <cellStyle name="Total 2 2 4 2" xfId="20857"/>
    <cellStyle name="Total 2 2 4 2 2" xfId="21013"/>
    <cellStyle name="Total 2 2 4 3" xfId="20858"/>
    <cellStyle name="Total 2 2 4 3 2" xfId="21012"/>
    <cellStyle name="Total 2 2 4 4" xfId="20859"/>
    <cellStyle name="Total 2 2 4 4 2" xfId="21011"/>
    <cellStyle name="Total 2 2 4 5" xfId="21014"/>
    <cellStyle name="Total 2 2 5" xfId="20860"/>
    <cellStyle name="Total 2 2 5 2" xfId="20861"/>
    <cellStyle name="Total 2 2 5 2 2" xfId="21009"/>
    <cellStyle name="Total 2 2 5 3" xfId="20862"/>
    <cellStyle name="Total 2 2 5 3 2" xfId="21008"/>
    <cellStyle name="Total 2 2 5 4" xfId="20863"/>
    <cellStyle name="Total 2 2 5 4 2" xfId="21007"/>
    <cellStyle name="Total 2 2 5 5" xfId="21010"/>
    <cellStyle name="Total 2 2 6" xfId="20864"/>
    <cellStyle name="Total 2 2 6 2" xfId="21006"/>
    <cellStyle name="Total 2 2 7" xfId="20865"/>
    <cellStyle name="Total 2 2 7 2" xfId="21005"/>
    <cellStyle name="Total 2 2 8" xfId="20866"/>
    <cellStyle name="Total 2 2 8 2" xfId="21004"/>
    <cellStyle name="Total 2 2 9" xfId="20867"/>
    <cellStyle name="Total 2 2 9 2" xfId="21003"/>
    <cellStyle name="Total 2 3" xfId="20868"/>
    <cellStyle name="Total 2 3 2" xfId="20869"/>
    <cellStyle name="Total 2 3 2 2" xfId="21002"/>
    <cellStyle name="Total 2 3 3" xfId="20870"/>
    <cellStyle name="Total 2 3 3 2" xfId="21001"/>
    <cellStyle name="Total 2 3 4" xfId="20871"/>
    <cellStyle name="Total 2 3 4 2" xfId="21000"/>
    <cellStyle name="Total 2 3 5" xfId="20872"/>
    <cellStyle name="Total 2 3 5 2" xfId="20999"/>
    <cellStyle name="Total 2 4" xfId="20873"/>
    <cellStyle name="Total 2 4 2" xfId="20874"/>
    <cellStyle name="Total 2 4 2 2" xfId="20998"/>
    <cellStyle name="Total 2 4 3" xfId="20875"/>
    <cellStyle name="Total 2 4 3 2" xfId="20997"/>
    <cellStyle name="Total 2 4 4" xfId="20876"/>
    <cellStyle name="Total 2 4 4 2" xfId="20996"/>
    <cellStyle name="Total 2 4 5" xfId="20877"/>
    <cellStyle name="Total 2 4 5 2" xfId="20995"/>
    <cellStyle name="Total 2 5" xfId="20878"/>
    <cellStyle name="Total 2 5 2" xfId="20879"/>
    <cellStyle name="Total 2 5 2 2" xfId="20994"/>
    <cellStyle name="Total 2 5 3" xfId="20880"/>
    <cellStyle name="Total 2 5 3 2" xfId="20993"/>
    <cellStyle name="Total 2 5 4" xfId="20881"/>
    <cellStyle name="Total 2 5 4 2" xfId="20992"/>
    <cellStyle name="Total 2 5 5" xfId="20882"/>
    <cellStyle name="Total 2 5 5 2" xfId="20991"/>
    <cellStyle name="Total 2 6" xfId="20883"/>
    <cellStyle name="Total 2 6 2" xfId="20884"/>
    <cellStyle name="Total 2 6 2 2" xfId="20990"/>
    <cellStyle name="Total 2 6 3" xfId="20885"/>
    <cellStyle name="Total 2 6 3 2" xfId="20989"/>
    <cellStyle name="Total 2 6 4" xfId="20886"/>
    <cellStyle name="Total 2 6 4 2" xfId="20988"/>
    <cellStyle name="Total 2 6 5" xfId="20887"/>
    <cellStyle name="Total 2 6 5 2" xfId="20987"/>
    <cellStyle name="Total 2 7" xfId="20888"/>
    <cellStyle name="Total 2 7 2" xfId="20889"/>
    <cellStyle name="Total 2 7 2 2" xfId="20986"/>
    <cellStyle name="Total 2 7 3" xfId="20890"/>
    <cellStyle name="Total 2 7 3 2" xfId="20985"/>
    <cellStyle name="Total 2 7 4" xfId="20891"/>
    <cellStyle name="Total 2 7 4 2" xfId="20984"/>
    <cellStyle name="Total 2 7 5" xfId="20892"/>
    <cellStyle name="Total 2 7 5 2" xfId="20983"/>
    <cellStyle name="Total 2 8" xfId="20893"/>
    <cellStyle name="Total 2 8 2" xfId="20894"/>
    <cellStyle name="Total 2 8 2 2" xfId="20982"/>
    <cellStyle name="Total 2 8 3" xfId="20895"/>
    <cellStyle name="Total 2 8 3 2" xfId="20981"/>
    <cellStyle name="Total 2 8 4" xfId="20896"/>
    <cellStyle name="Total 2 8 4 2" xfId="20980"/>
    <cellStyle name="Total 2 8 5" xfId="20897"/>
    <cellStyle name="Total 2 8 5 2" xfId="20979"/>
    <cellStyle name="Total 2 9" xfId="20898"/>
    <cellStyle name="Total 2 9 2" xfId="20899"/>
    <cellStyle name="Total 2 9 2 2" xfId="20978"/>
    <cellStyle name="Total 2 9 3" xfId="20900"/>
    <cellStyle name="Total 2 9 3 2" xfId="20977"/>
    <cellStyle name="Total 2 9 4" xfId="20901"/>
    <cellStyle name="Total 2 9 4 2" xfId="20976"/>
    <cellStyle name="Total 2 9 5" xfId="20902"/>
    <cellStyle name="Total 2 9 5 2" xfId="20975"/>
    <cellStyle name="Total 3" xfId="20903"/>
    <cellStyle name="Total 3 2" xfId="20904"/>
    <cellStyle name="Total 3 2 2" xfId="20973"/>
    <cellStyle name="Total 3 3" xfId="20905"/>
    <cellStyle name="Total 3 3 2" xfId="20972"/>
    <cellStyle name="Total 3 4" xfId="20974"/>
    <cellStyle name="Total 4" xfId="20906"/>
    <cellStyle name="Total 4 2" xfId="20907"/>
    <cellStyle name="Total 4 2 2" xfId="20970"/>
    <cellStyle name="Total 4 3" xfId="20908"/>
    <cellStyle name="Total 4 3 2" xfId="20969"/>
    <cellStyle name="Total 4 4" xfId="20971"/>
    <cellStyle name="Total 5" xfId="20909"/>
    <cellStyle name="Total 5 2" xfId="20910"/>
    <cellStyle name="Total 5 2 2" xfId="20967"/>
    <cellStyle name="Total 5 3" xfId="20911"/>
    <cellStyle name="Total 5 3 2" xfId="20966"/>
    <cellStyle name="Total 5 4" xfId="20968"/>
    <cellStyle name="Total 6" xfId="20912"/>
    <cellStyle name="Total 6 2" xfId="20913"/>
    <cellStyle name="Total 6 2 2" xfId="20964"/>
    <cellStyle name="Total 6 3" xfId="20914"/>
    <cellStyle name="Total 6 3 2" xfId="20963"/>
    <cellStyle name="Total 6 4" xfId="20965"/>
    <cellStyle name="Total 7" xfId="20915"/>
    <cellStyle name="Total 7 2" xfId="20962"/>
    <cellStyle name="Total2 - Style2" xfId="20916"/>
    <cellStyle name="Unit" xfId="20917"/>
    <cellStyle name="Unit 2" xfId="20918"/>
    <cellStyle name="Unit 3" xfId="20919"/>
    <cellStyle name="Unit 4" xfId="20920"/>
    <cellStyle name="Vertical" xfId="20921"/>
    <cellStyle name="Vertical 2" xfId="20922"/>
    <cellStyle name="Vertical 3" xfId="20923"/>
    <cellStyle name="Währung [0]" xfId="20924"/>
    <cellStyle name="Währung_AX-3-4-Balance-Sheet-310899" xfId="20925"/>
    <cellStyle name="Warning Text 2" xfId="20926"/>
    <cellStyle name="Warning Text 2 10" xfId="20927"/>
    <cellStyle name="Warning Text 2 11" xfId="20928"/>
    <cellStyle name="Warning Text 2 12" xfId="20929"/>
    <cellStyle name="Warning Text 2 2" xfId="20930"/>
    <cellStyle name="Warning Text 2 2 2" xfId="20931"/>
    <cellStyle name="Warning Text 2 3" xfId="20932"/>
    <cellStyle name="Warning Text 2 4" xfId="20933"/>
    <cellStyle name="Warning Text 2 5" xfId="20934"/>
    <cellStyle name="Warning Text 2 6" xfId="20935"/>
    <cellStyle name="Warning Text 2 7" xfId="20936"/>
    <cellStyle name="Warning Text 2 8" xfId="20937"/>
    <cellStyle name="Warning Text 2 9" xfId="20938"/>
    <cellStyle name="Warning Text 3" xfId="20939"/>
    <cellStyle name="Warning Text 3 2" xfId="20940"/>
    <cellStyle name="Warning Text 3 3" xfId="20941"/>
    <cellStyle name="Warning Text 4" xfId="20942"/>
    <cellStyle name="Warning Text 4 2" xfId="20943"/>
    <cellStyle name="Warning Text 4 3" xfId="20944"/>
    <cellStyle name="Warning Text 5" xfId="20945"/>
    <cellStyle name="Warning Text 5 2" xfId="20946"/>
    <cellStyle name="Warning Text 5 3" xfId="20947"/>
    <cellStyle name="Warning Text 6" xfId="20948"/>
    <cellStyle name="Warning Text 6 2" xfId="20949"/>
    <cellStyle name="Warning Text 6 3" xfId="20950"/>
    <cellStyle name="Warning Text 7" xfId="20951"/>
    <cellStyle name="Years" xfId="20952"/>
    <cellStyle name="Денежный [0]_Capex" xfId="20953"/>
    <cellStyle name="Денежный_Capex" xfId="20954"/>
    <cellStyle name="Обычный_7.1" xfId="20955"/>
    <cellStyle name="ТЕКСТ" xfId="20956"/>
    <cellStyle name="Тысячи [0]_Chart1 (Sales &amp; Costs)" xfId="20957"/>
    <cellStyle name="Тысячи_Chart1 (Sales &amp; Costs)" xfId="20958"/>
    <cellStyle name="Финансовый [0]_Capex" xfId="20959"/>
    <cellStyle name="Финансовый_Capex" xfId="20960"/>
  </cellStyles>
  <dxfs count="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rgb="FFFFC000"/>
      </font>
      <fill>
        <patternFill>
          <bgColor rgb="FFFF0000"/>
        </patternFill>
      </fill>
    </dxf>
    <dxf>
      <font>
        <b/>
        <i val="0"/>
        <color rgb="FFFFC000"/>
      </font>
      <fill>
        <patternFill>
          <bgColor rgb="FFFF0000"/>
        </patternFill>
      </fill>
    </dxf>
    <dxf>
      <font>
        <b/>
        <i val="0"/>
        <color rgb="FFFFC000"/>
      </font>
      <fill>
        <patternFill>
          <bgColor rgb="FFFF0000"/>
        </patternFill>
      </fill>
    </dxf>
    <dxf>
      <font>
        <b/>
        <i val="0"/>
      </font>
      <fill>
        <patternFill>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1</xdr:col>
      <xdr:colOff>0</xdr:colOff>
      <xdr:row>5</xdr:row>
      <xdr:rowOff>0</xdr:rowOff>
    </xdr:from>
    <xdr:to>
      <xdr:col>1</xdr:col>
      <xdr:colOff>6324600</xdr:colOff>
      <xdr:row>6</xdr:row>
      <xdr:rowOff>561975</xdr:rowOff>
    </xdr:to>
    <xdr:cxnSp macro="">
      <xdr:nvCxnSpPr>
        <xdr:cNvPr id="3" name="Straight Connector 2"/>
        <xdr:cNvCxnSpPr/>
      </xdr:nvCxnSpPr>
      <xdr:spPr>
        <a:xfrm>
          <a:off x="800100" y="1028700"/>
          <a:ext cx="6324600" cy="7620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workbookViewId="0">
      <pane xSplit="1" ySplit="7" topLeftCell="B8" activePane="bottomRight" state="frozen"/>
      <selection activeCell="L35" sqref="L35"/>
      <selection pane="topRight" activeCell="L35" sqref="L35"/>
      <selection pane="bottomLeft" activeCell="L35" sqref="L35"/>
      <selection pane="bottomRight" activeCell="D24" sqref="D24"/>
    </sheetView>
  </sheetViews>
  <sheetFormatPr defaultRowHeight="15"/>
  <cols>
    <col min="1" max="1" width="10.28515625" style="2" customWidth="1"/>
    <col min="2" max="2" width="153" bestFit="1" customWidth="1"/>
    <col min="3" max="3" width="39.42578125" customWidth="1"/>
    <col min="7" max="7" width="25" customWidth="1"/>
  </cols>
  <sheetData>
    <row r="1" spans="1:3" ht="15.75">
      <c r="A1" s="10"/>
      <c r="B1" s="187" t="s">
        <v>250</v>
      </c>
      <c r="C1" s="93"/>
    </row>
    <row r="2" spans="1:3" s="184" customFormat="1" ht="15.75">
      <c r="A2" s="230">
        <v>1</v>
      </c>
      <c r="B2" s="185" t="s">
        <v>251</v>
      </c>
      <c r="C2" s="182" t="s">
        <v>732</v>
      </c>
    </row>
    <row r="3" spans="1:3" s="184" customFormat="1" ht="15.75">
      <c r="A3" s="230">
        <v>2</v>
      </c>
      <c r="B3" s="186" t="s">
        <v>252</v>
      </c>
      <c r="C3" s="182" t="s">
        <v>733</v>
      </c>
    </row>
    <row r="4" spans="1:3" s="184" customFormat="1" ht="15.75">
      <c r="A4" s="230">
        <v>3</v>
      </c>
      <c r="B4" s="186" t="s">
        <v>253</v>
      </c>
      <c r="C4" s="182" t="s">
        <v>734</v>
      </c>
    </row>
    <row r="5" spans="1:3" s="184" customFormat="1" ht="15.75">
      <c r="A5" s="231">
        <v>4</v>
      </c>
      <c r="B5" s="189" t="s">
        <v>254</v>
      </c>
      <c r="C5" s="182" t="s">
        <v>735</v>
      </c>
    </row>
    <row r="6" spans="1:3" s="188" customFormat="1" ht="65.25" customHeight="1">
      <c r="A6" s="706" t="s">
        <v>368</v>
      </c>
      <c r="B6" s="707"/>
      <c r="C6" s="707"/>
    </row>
    <row r="7" spans="1:3">
      <c r="A7" s="375" t="s">
        <v>323</v>
      </c>
      <c r="B7" s="376" t="s">
        <v>255</v>
      </c>
    </row>
    <row r="8" spans="1:3">
      <c r="A8" s="377">
        <v>1</v>
      </c>
      <c r="B8" s="373" t="s">
        <v>223</v>
      </c>
    </row>
    <row r="9" spans="1:3">
      <c r="A9" s="377">
        <v>2</v>
      </c>
      <c r="B9" s="373" t="s">
        <v>256</v>
      </c>
    </row>
    <row r="10" spans="1:3">
      <c r="A10" s="377">
        <v>3</v>
      </c>
      <c r="B10" s="373" t="s">
        <v>257</v>
      </c>
    </row>
    <row r="11" spans="1:3">
      <c r="A11" s="377">
        <v>4</v>
      </c>
      <c r="B11" s="373" t="s">
        <v>258</v>
      </c>
      <c r="C11" s="183"/>
    </row>
    <row r="12" spans="1:3">
      <c r="A12" s="377">
        <v>5</v>
      </c>
      <c r="B12" s="373" t="s">
        <v>187</v>
      </c>
    </row>
    <row r="13" spans="1:3">
      <c r="A13" s="377">
        <v>6</v>
      </c>
      <c r="B13" s="378" t="s">
        <v>149</v>
      </c>
    </row>
    <row r="14" spans="1:3">
      <c r="A14" s="377">
        <v>7</v>
      </c>
      <c r="B14" s="373" t="s">
        <v>259</v>
      </c>
    </row>
    <row r="15" spans="1:3">
      <c r="A15" s="377">
        <v>8</v>
      </c>
      <c r="B15" s="373" t="s">
        <v>262</v>
      </c>
    </row>
    <row r="16" spans="1:3">
      <c r="A16" s="377">
        <v>9</v>
      </c>
      <c r="B16" s="373" t="s">
        <v>88</v>
      </c>
    </row>
    <row r="17" spans="1:2">
      <c r="A17" s="379" t="s">
        <v>415</v>
      </c>
      <c r="B17" s="373" t="s">
        <v>395</v>
      </c>
    </row>
    <row r="18" spans="1:2">
      <c r="A18" s="377">
        <v>10</v>
      </c>
      <c r="B18" s="373" t="s">
        <v>265</v>
      </c>
    </row>
    <row r="19" spans="1:2">
      <c r="A19" s="377">
        <v>11</v>
      </c>
      <c r="B19" s="378" t="s">
        <v>246</v>
      </c>
    </row>
    <row r="20" spans="1:2">
      <c r="A20" s="377">
        <v>12</v>
      </c>
      <c r="B20" s="378" t="s">
        <v>243</v>
      </c>
    </row>
    <row r="21" spans="1:2">
      <c r="A21" s="377">
        <v>13</v>
      </c>
      <c r="B21" s="380" t="s">
        <v>359</v>
      </c>
    </row>
    <row r="22" spans="1:2">
      <c r="A22" s="377">
        <v>14</v>
      </c>
      <c r="B22" s="381" t="s">
        <v>389</v>
      </c>
    </row>
    <row r="23" spans="1:2">
      <c r="A23" s="382">
        <v>15</v>
      </c>
      <c r="B23" s="378" t="s">
        <v>77</v>
      </c>
    </row>
    <row r="24" spans="1:2">
      <c r="A24" s="382">
        <v>15.1</v>
      </c>
      <c r="B24" s="373" t="s">
        <v>424</v>
      </c>
    </row>
    <row r="25" spans="1:2">
      <c r="A25" s="382">
        <v>16</v>
      </c>
      <c r="B25" s="373" t="s">
        <v>488</v>
      </c>
    </row>
    <row r="26" spans="1:2">
      <c r="A26" s="382">
        <v>17</v>
      </c>
      <c r="B26" s="373" t="s">
        <v>697</v>
      </c>
    </row>
    <row r="27" spans="1:2">
      <c r="A27" s="382">
        <v>18</v>
      </c>
      <c r="B27" s="373" t="s">
        <v>706</v>
      </c>
    </row>
    <row r="28" spans="1:2">
      <c r="A28" s="382">
        <v>19</v>
      </c>
      <c r="B28" s="373" t="s">
        <v>707</v>
      </c>
    </row>
    <row r="29" spans="1:2">
      <c r="A29" s="382">
        <v>20</v>
      </c>
      <c r="B29" s="381" t="s">
        <v>583</v>
      </c>
    </row>
    <row r="30" spans="1:2">
      <c r="A30" s="382">
        <v>21</v>
      </c>
      <c r="B30" s="373" t="s">
        <v>601</v>
      </c>
    </row>
    <row r="31" spans="1:2">
      <c r="A31" s="382">
        <v>22</v>
      </c>
      <c r="B31" s="567" t="s">
        <v>618</v>
      </c>
    </row>
    <row r="32" spans="1:2" ht="26.25">
      <c r="A32" s="382">
        <v>23</v>
      </c>
      <c r="B32" s="567" t="s">
        <v>698</v>
      </c>
    </row>
    <row r="33" spans="1:2">
      <c r="A33" s="382">
        <v>24</v>
      </c>
      <c r="B33" s="373" t="s">
        <v>699</v>
      </c>
    </row>
    <row r="34" spans="1:2">
      <c r="A34" s="382">
        <v>25</v>
      </c>
      <c r="B34" s="373" t="s">
        <v>700</v>
      </c>
    </row>
    <row r="35" spans="1:2">
      <c r="A35" s="377">
        <v>26</v>
      </c>
      <c r="B35" s="381" t="s">
        <v>731</v>
      </c>
    </row>
  </sheetData>
  <mergeCells count="1">
    <mergeCell ref="A6:C6"/>
  </mergeCells>
  <hyperlinks>
    <hyperlink ref="B8" display="ძირითადი მაჩვენებლები"/>
    <hyperlink ref="B9" display="საბალანსო უწყისი"/>
    <hyperlink ref="B10" display="მოგება-ზარალის ანგარიშგება"/>
    <hyperlink ref="B11" display="ბალანსგარეშე ანგარიშების უწყისი "/>
    <hyperlink ref="B12" display="რისკის მიხედვით შეწონილი რისკის პოზიციები"/>
    <hyperlink ref="B14" display="აქტივებსა და საკრედიტო რისკის მიხედვით შეწონვას დაქვემდებარებულ საბალანსო ელემენტებს შორის კავშირები"/>
    <hyperlink ref="B13" display="ინფორმაცია ბანკის სამეთვალყურეო საბჭოს, დირექტორატის და აქციონერთა შესახებ"/>
    <hyperlink ref="B15" display="საბალანსო ელემენტების ღირებულებასა და  საკრედიტო რისკის მიხედვით შეწონვას დაქვემდებარებულ რისკის პოზიციებს შორის განსხვავებები"/>
    <hyperlink ref="B16" display="საზედამხედველო კაპიტალი"/>
    <hyperlink ref="B18" display="საბალანსო უწყისისა და საზედამხედველო კაპიტალის ელემენტებს შორის კავშირები"/>
    <hyperlink ref="B20" display="საკრედიტო რისკის მიტიგაცია"/>
    <hyperlink ref="B19" display="საკრედიტო რისკის მიხედვით შეწონილი რისკის პოზიციები"/>
    <hyperlink ref="B21" display="სტანდარტიზებული მიდგომა - საკრედიტო რისკის მიტიგაციის ეფექტი"/>
    <hyperlink ref="B23" display="კონტრაგენტთან დაკავშირებული საკრედიტო რისკის მიხედვით შეწონილი რისკის პოზიციები"/>
    <hyperlink ref="B22" display="ლიკვიდობის გადაფარვის კოეფიციენტი"/>
    <hyperlink ref="B17" display="კაპიტალის ადეკვატურობის მოთხოვნები"/>
    <hyperlink ref="B24" display="ლევერიჯის კოეფიციენტი"/>
    <hyperlink ref="B25" display="წმინდა სტაბილური დაფინანსების კოეფიციენტი"/>
    <hyperlink ref="B26" display="რისკის პოზიციის ღირებულება ნარჩენი ვადიანობის  და რისკის კლასების მიხედვით"/>
    <hyperlink ref="B27" display="აქტივების მთლიანი ღირებულების, საბალანსო ღირებულების, აქტივებზე რეზერვების და ჩამოწერების განაწილება რისკის კლასების მიხედვით"/>
    <hyperlink ref="B28" display="აქტივების მთლიანი ღირებულების, საბალანსო ღირებულების, აქტივებზე რეზერვების და ჩამოწერების განაწილება დაფარვის წყაროს სექტორების მიხედვით"/>
    <hyperlink ref="B30" display="უმოქმედო სესხების ცვლილება"/>
    <hyperlink ref="B31" display="სესხების, სავალო ფასიანი ქაღალდების და გარესაბალანსო ვალდებულებების განაწილება, კლასიფიკაციის, ვადაგადაცილების და მსესხებლის ტიპის მიხედვით"/>
    <hyperlink ref="B32" display="სესხების, უზრუნველყოფის კოეფიციენტის მიხედვით განაწილებული სესხების, სესხებზე რეზერვების, სესხებზე უზრუნველყოფის ღირებულების და გარანტით უზრუნველყოფილი სესხების განაწილება კლასიფიკაციისა და ვადაგადაცილებების მიხედვით"/>
    <hyperlink ref="B33" display="სესხების და სესხებზე რეზერვის განაწილება, დაფარვის წყაროს სექტორების და კლასიფიკაციის მიხედვით"/>
    <hyperlink ref="B34" display="სესხების, კორპორატიული სავალო ფასიანი ქაღალდების და გარესაბალანსო ვალდებულებების განაწილება უზრუნველყოფების მიხედვით"/>
    <hyperlink ref="B29" display="რეზერვის ცვლილება სესხებზე და კორპორატიულ სავალო ფასიანი ქაღალდებზე"/>
    <hyperlink ref="B35" display="ზოგადი და ხარისხობრივი ინფორმაცია საცალო პროდუქტებზე"/>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workbookViewId="0">
      <pane xSplit="1" ySplit="5" topLeftCell="B6" activePane="bottomRight" state="frozen"/>
      <selection activeCell="L35" sqref="L35"/>
      <selection pane="topRight" activeCell="L35" sqref="L35"/>
      <selection pane="bottomLeft" activeCell="L35" sqref="L35"/>
      <selection pane="bottomRight" activeCell="L35" sqref="L35"/>
    </sheetView>
  </sheetViews>
  <sheetFormatPr defaultRowHeight="15"/>
  <cols>
    <col min="1" max="1" width="9.42578125" style="5" bestFit="1" customWidth="1"/>
    <col min="2" max="2" width="132.42578125" style="2" customWidth="1"/>
    <col min="3" max="3" width="18.42578125" style="2" customWidth="1"/>
  </cols>
  <sheetData>
    <row r="1" spans="1:6" ht="15.75">
      <c r="A1" s="18" t="s">
        <v>188</v>
      </c>
      <c r="B1" s="17" t="str">
        <f>Info!C2</f>
        <v>სს "ბაზისბანკი"</v>
      </c>
      <c r="D1" s="2"/>
      <c r="E1" s="2"/>
      <c r="F1" s="2"/>
    </row>
    <row r="2" spans="1:6" s="22" customFormat="1" ht="15.75" customHeight="1">
      <c r="A2" s="22" t="s">
        <v>189</v>
      </c>
      <c r="B2" s="455">
        <f>'1. key ratios'!B2</f>
        <v>44834</v>
      </c>
    </row>
    <row r="3" spans="1:6" s="22" customFormat="1" ht="15.75" customHeight="1"/>
    <row r="4" spans="1:6" ht="15.75" thickBot="1">
      <c r="A4" s="5" t="s">
        <v>332</v>
      </c>
      <c r="B4" s="61" t="s">
        <v>88</v>
      </c>
    </row>
    <row r="5" spans="1:6">
      <c r="A5" s="134" t="s">
        <v>26</v>
      </c>
      <c r="B5" s="135"/>
      <c r="C5" s="136" t="s">
        <v>27</v>
      </c>
    </row>
    <row r="6" spans="1:6">
      <c r="A6" s="137">
        <v>1</v>
      </c>
      <c r="B6" s="82" t="s">
        <v>28</v>
      </c>
      <c r="C6" s="618">
        <v>338087810.14999998</v>
      </c>
      <c r="F6" s="624"/>
    </row>
    <row r="7" spans="1:6">
      <c r="A7" s="137">
        <v>2</v>
      </c>
      <c r="B7" s="79" t="s">
        <v>29</v>
      </c>
      <c r="C7" s="619">
        <v>16181147</v>
      </c>
      <c r="F7" s="624"/>
    </row>
    <row r="8" spans="1:6">
      <c r="A8" s="137">
        <v>3</v>
      </c>
      <c r="B8" s="73" t="s">
        <v>30</v>
      </c>
      <c r="C8" s="619">
        <v>76412652.799999997</v>
      </c>
      <c r="F8" s="624"/>
    </row>
    <row r="9" spans="1:6">
      <c r="A9" s="137">
        <v>4</v>
      </c>
      <c r="B9" s="73" t="s">
        <v>31</v>
      </c>
      <c r="C9" s="619">
        <v>0</v>
      </c>
      <c r="F9" s="624"/>
    </row>
    <row r="10" spans="1:6">
      <c r="A10" s="137">
        <v>5</v>
      </c>
      <c r="B10" s="73" t="s">
        <v>32</v>
      </c>
      <c r="C10" s="619">
        <v>203333239.38999999</v>
      </c>
      <c r="F10" s="624"/>
    </row>
    <row r="11" spans="1:6">
      <c r="A11" s="137">
        <v>6</v>
      </c>
      <c r="B11" s="80" t="s">
        <v>33</v>
      </c>
      <c r="C11" s="619">
        <v>42160770.960000001</v>
      </c>
      <c r="F11" s="624"/>
    </row>
    <row r="12" spans="1:6" s="4" customFormat="1">
      <c r="A12" s="137">
        <v>7</v>
      </c>
      <c r="B12" s="82" t="s">
        <v>34</v>
      </c>
      <c r="C12" s="620">
        <v>21733208.170000002</v>
      </c>
      <c r="F12" s="624"/>
    </row>
    <row r="13" spans="1:6" s="4" customFormat="1">
      <c r="A13" s="137">
        <v>8</v>
      </c>
      <c r="B13" s="81" t="s">
        <v>35</v>
      </c>
      <c r="C13" s="621">
        <v>13935928.140000001</v>
      </c>
      <c r="F13" s="624"/>
    </row>
    <row r="14" spans="1:6" s="4" customFormat="1" ht="25.5">
      <c r="A14" s="137">
        <v>9</v>
      </c>
      <c r="B14" s="74" t="s">
        <v>36</v>
      </c>
      <c r="C14" s="621">
        <v>0</v>
      </c>
      <c r="F14" s="624"/>
    </row>
    <row r="15" spans="1:6" s="4" customFormat="1">
      <c r="A15" s="137">
        <v>10</v>
      </c>
      <c r="B15" s="75" t="s">
        <v>37</v>
      </c>
      <c r="C15" s="621">
        <v>7797280.0300000003</v>
      </c>
      <c r="F15" s="624"/>
    </row>
    <row r="16" spans="1:6" s="4" customFormat="1">
      <c r="A16" s="137">
        <v>11</v>
      </c>
      <c r="B16" s="76" t="s">
        <v>38</v>
      </c>
      <c r="C16" s="621">
        <v>0</v>
      </c>
      <c r="F16" s="624"/>
    </row>
    <row r="17" spans="1:6" s="4" customFormat="1">
      <c r="A17" s="137">
        <v>12</v>
      </c>
      <c r="B17" s="75" t="s">
        <v>39</v>
      </c>
      <c r="C17" s="621">
        <v>0</v>
      </c>
      <c r="F17" s="624"/>
    </row>
    <row r="18" spans="1:6" s="4" customFormat="1">
      <c r="A18" s="137">
        <v>13</v>
      </c>
      <c r="B18" s="75" t="s">
        <v>40</v>
      </c>
      <c r="C18" s="621">
        <v>0</v>
      </c>
      <c r="F18" s="624"/>
    </row>
    <row r="19" spans="1:6" s="4" customFormat="1">
      <c r="A19" s="137">
        <v>14</v>
      </c>
      <c r="B19" s="75" t="s">
        <v>41</v>
      </c>
      <c r="C19" s="621">
        <v>0</v>
      </c>
      <c r="F19" s="624"/>
    </row>
    <row r="20" spans="1:6" s="4" customFormat="1" ht="25.5">
      <c r="A20" s="137">
        <v>15</v>
      </c>
      <c r="B20" s="75" t="s">
        <v>42</v>
      </c>
      <c r="C20" s="621">
        <v>0</v>
      </c>
      <c r="F20" s="624"/>
    </row>
    <row r="21" spans="1:6" s="4" customFormat="1" ht="25.5">
      <c r="A21" s="137">
        <v>16</v>
      </c>
      <c r="B21" s="74" t="s">
        <v>43</v>
      </c>
      <c r="C21" s="621">
        <v>0</v>
      </c>
      <c r="F21" s="624"/>
    </row>
    <row r="22" spans="1:6" s="4" customFormat="1">
      <c r="A22" s="137">
        <v>17</v>
      </c>
      <c r="B22" s="138" t="s">
        <v>44</v>
      </c>
      <c r="C22" s="621">
        <v>0</v>
      </c>
      <c r="F22" s="624"/>
    </row>
    <row r="23" spans="1:6" s="4" customFormat="1" ht="25.5">
      <c r="A23" s="137">
        <v>18</v>
      </c>
      <c r="B23" s="74" t="s">
        <v>45</v>
      </c>
      <c r="C23" s="621">
        <v>0</v>
      </c>
      <c r="F23" s="624"/>
    </row>
    <row r="24" spans="1:6" s="4" customFormat="1" ht="25.5">
      <c r="A24" s="137">
        <v>19</v>
      </c>
      <c r="B24" s="74" t="s">
        <v>46</v>
      </c>
      <c r="C24" s="621">
        <v>0</v>
      </c>
      <c r="F24" s="624"/>
    </row>
    <row r="25" spans="1:6" s="4" customFormat="1" ht="25.5">
      <c r="A25" s="137">
        <v>20</v>
      </c>
      <c r="B25" s="77" t="s">
        <v>47</v>
      </c>
      <c r="C25" s="621">
        <v>0</v>
      </c>
      <c r="F25" s="624"/>
    </row>
    <row r="26" spans="1:6" s="4" customFormat="1">
      <c r="A26" s="137">
        <v>21</v>
      </c>
      <c r="B26" s="77" t="s">
        <v>48</v>
      </c>
      <c r="C26" s="621">
        <v>0</v>
      </c>
      <c r="F26" s="624"/>
    </row>
    <row r="27" spans="1:6" s="4" customFormat="1" ht="25.5">
      <c r="A27" s="137">
        <v>22</v>
      </c>
      <c r="B27" s="77" t="s">
        <v>49</v>
      </c>
      <c r="C27" s="621">
        <v>0</v>
      </c>
      <c r="F27" s="624"/>
    </row>
    <row r="28" spans="1:6" s="4" customFormat="1">
      <c r="A28" s="137">
        <v>23</v>
      </c>
      <c r="B28" s="83" t="s">
        <v>23</v>
      </c>
      <c r="C28" s="620">
        <v>316354601.97999996</v>
      </c>
      <c r="F28" s="624"/>
    </row>
    <row r="29" spans="1:6" s="4" customFormat="1">
      <c r="A29" s="139"/>
      <c r="B29" s="78"/>
      <c r="C29" s="621"/>
      <c r="F29" s="624"/>
    </row>
    <row r="30" spans="1:6" s="4" customFormat="1">
      <c r="A30" s="139">
        <v>24</v>
      </c>
      <c r="B30" s="83" t="s">
        <v>50</v>
      </c>
      <c r="C30" s="620">
        <v>0</v>
      </c>
      <c r="F30" s="624"/>
    </row>
    <row r="31" spans="1:6" s="4" customFormat="1">
      <c r="A31" s="139">
        <v>25</v>
      </c>
      <c r="B31" s="73" t="s">
        <v>51</v>
      </c>
      <c r="C31" s="622">
        <v>0</v>
      </c>
      <c r="F31" s="624"/>
    </row>
    <row r="32" spans="1:6" s="4" customFormat="1">
      <c r="A32" s="139">
        <v>26</v>
      </c>
      <c r="B32" s="180" t="s">
        <v>52</v>
      </c>
      <c r="C32" s="621"/>
      <c r="F32" s="624"/>
    </row>
    <row r="33" spans="1:6" s="4" customFormat="1">
      <c r="A33" s="139">
        <v>27</v>
      </c>
      <c r="B33" s="180" t="s">
        <v>53</v>
      </c>
      <c r="C33" s="621"/>
      <c r="F33" s="624"/>
    </row>
    <row r="34" spans="1:6" s="4" customFormat="1">
      <c r="A34" s="139">
        <v>28</v>
      </c>
      <c r="B34" s="73" t="s">
        <v>54</v>
      </c>
      <c r="C34" s="621"/>
      <c r="F34" s="624"/>
    </row>
    <row r="35" spans="1:6" s="4" customFormat="1">
      <c r="A35" s="139">
        <v>29</v>
      </c>
      <c r="B35" s="83" t="s">
        <v>55</v>
      </c>
      <c r="C35" s="620">
        <v>0</v>
      </c>
      <c r="F35" s="624"/>
    </row>
    <row r="36" spans="1:6" s="4" customFormat="1">
      <c r="A36" s="139">
        <v>30</v>
      </c>
      <c r="B36" s="74" t="s">
        <v>56</v>
      </c>
      <c r="C36" s="621"/>
      <c r="F36" s="624"/>
    </row>
    <row r="37" spans="1:6" s="4" customFormat="1">
      <c r="A37" s="139">
        <v>31</v>
      </c>
      <c r="B37" s="75" t="s">
        <v>57</v>
      </c>
      <c r="C37" s="621"/>
      <c r="F37" s="624"/>
    </row>
    <row r="38" spans="1:6" s="4" customFormat="1" ht="25.5">
      <c r="A38" s="139">
        <v>32</v>
      </c>
      <c r="B38" s="74" t="s">
        <v>58</v>
      </c>
      <c r="C38" s="621"/>
      <c r="F38" s="624"/>
    </row>
    <row r="39" spans="1:6" s="4" customFormat="1" ht="25.5">
      <c r="A39" s="139">
        <v>33</v>
      </c>
      <c r="B39" s="74" t="s">
        <v>46</v>
      </c>
      <c r="C39" s="621"/>
      <c r="F39" s="624"/>
    </row>
    <row r="40" spans="1:6" s="4" customFormat="1" ht="25.5">
      <c r="A40" s="139">
        <v>34</v>
      </c>
      <c r="B40" s="77" t="s">
        <v>59</v>
      </c>
      <c r="C40" s="621"/>
      <c r="F40" s="624"/>
    </row>
    <row r="41" spans="1:6" s="4" customFormat="1">
      <c r="A41" s="139">
        <v>35</v>
      </c>
      <c r="B41" s="83" t="s">
        <v>24</v>
      </c>
      <c r="C41" s="620">
        <v>0</v>
      </c>
      <c r="F41" s="624"/>
    </row>
    <row r="42" spans="1:6" s="4" customFormat="1">
      <c r="A42" s="139"/>
      <c r="B42" s="78"/>
      <c r="C42" s="621"/>
      <c r="F42" s="624"/>
    </row>
    <row r="43" spans="1:6" s="4" customFormat="1">
      <c r="A43" s="139">
        <v>36</v>
      </c>
      <c r="B43" s="84" t="s">
        <v>60</v>
      </c>
      <c r="C43" s="620">
        <v>78512804.80325</v>
      </c>
      <c r="F43" s="624"/>
    </row>
    <row r="44" spans="1:6" s="4" customFormat="1">
      <c r="A44" s="139">
        <v>37</v>
      </c>
      <c r="B44" s="73" t="s">
        <v>61</v>
      </c>
      <c r="C44" s="621">
        <v>49558488</v>
      </c>
      <c r="F44" s="624"/>
    </row>
    <row r="45" spans="1:6" s="4" customFormat="1">
      <c r="A45" s="139">
        <v>38</v>
      </c>
      <c r="B45" s="73" t="s">
        <v>62</v>
      </c>
      <c r="C45" s="621">
        <v>0</v>
      </c>
      <c r="F45" s="624"/>
    </row>
    <row r="46" spans="1:6" s="4" customFormat="1">
      <c r="A46" s="139">
        <v>39</v>
      </c>
      <c r="B46" s="73" t="s">
        <v>63</v>
      </c>
      <c r="C46" s="621">
        <v>28954316.80325</v>
      </c>
      <c r="F46" s="624"/>
    </row>
    <row r="47" spans="1:6" s="4" customFormat="1">
      <c r="A47" s="139">
        <v>40</v>
      </c>
      <c r="B47" s="84" t="s">
        <v>64</v>
      </c>
      <c r="C47" s="620">
        <v>0</v>
      </c>
      <c r="F47" s="624"/>
    </row>
    <row r="48" spans="1:6" s="4" customFormat="1">
      <c r="A48" s="139">
        <v>41</v>
      </c>
      <c r="B48" s="74" t="s">
        <v>65</v>
      </c>
      <c r="C48" s="621"/>
      <c r="F48" s="624"/>
    </row>
    <row r="49" spans="1:6" s="4" customFormat="1">
      <c r="A49" s="139">
        <v>42</v>
      </c>
      <c r="B49" s="75" t="s">
        <v>66</v>
      </c>
      <c r="C49" s="621"/>
      <c r="F49" s="624"/>
    </row>
    <row r="50" spans="1:6" s="4" customFormat="1" ht="25.5">
      <c r="A50" s="139">
        <v>43</v>
      </c>
      <c r="B50" s="74" t="s">
        <v>67</v>
      </c>
      <c r="C50" s="621"/>
      <c r="F50" s="624"/>
    </row>
    <row r="51" spans="1:6" s="4" customFormat="1" ht="25.5">
      <c r="A51" s="139">
        <v>44</v>
      </c>
      <c r="B51" s="74" t="s">
        <v>46</v>
      </c>
      <c r="C51" s="621"/>
      <c r="F51" s="624"/>
    </row>
    <row r="52" spans="1:6" s="4" customFormat="1" ht="15.75" thickBot="1">
      <c r="A52" s="140">
        <v>45</v>
      </c>
      <c r="B52" s="141" t="s">
        <v>25</v>
      </c>
      <c r="C52" s="623">
        <v>78512804.80325</v>
      </c>
      <c r="F52" s="624"/>
    </row>
    <row r="55" spans="1:6">
      <c r="B55" s="2" t="s">
        <v>225</v>
      </c>
    </row>
  </sheetData>
  <dataValidations count="1">
    <dataValidation operator="lessThanOrEqual" allowBlank="1" showInputMessage="1" showErrorMessage="1" errorTitle="Should be negative number" error="Should be whole negative number or 0" sqref="C13:C52"/>
  </dataValidations>
  <pageMargins left="0.7" right="0.7" top="0.75" bottom="0.75" header="0.3" footer="0.3"/>
  <pageSetup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workbookViewId="0">
      <selection activeCell="L35" sqref="L35"/>
    </sheetView>
  </sheetViews>
  <sheetFormatPr defaultColWidth="9.140625" defaultRowHeight="12.75"/>
  <cols>
    <col min="1" max="1" width="10.85546875" style="325" bestFit="1" customWidth="1"/>
    <col min="2" max="2" width="59" style="325" customWidth="1"/>
    <col min="3" max="3" width="16.7109375" style="325" bestFit="1" customWidth="1"/>
    <col min="4" max="4" width="22.140625" style="325" customWidth="1"/>
    <col min="5" max="16384" width="9.140625" style="325"/>
  </cols>
  <sheetData>
    <row r="1" spans="1:8" ht="15">
      <c r="A1" s="18" t="s">
        <v>188</v>
      </c>
      <c r="B1" s="17" t="str">
        <f>Info!C2</f>
        <v>სს "ბაზისბანკი"</v>
      </c>
    </row>
    <row r="2" spans="1:8" s="22" customFormat="1" ht="15.75" customHeight="1">
      <c r="A2" s="22" t="s">
        <v>189</v>
      </c>
      <c r="B2" s="455">
        <f>'1. key ratios'!B2</f>
        <v>44834</v>
      </c>
    </row>
    <row r="3" spans="1:8" s="22" customFormat="1" ht="15.75" customHeight="1"/>
    <row r="4" spans="1:8" ht="13.5" thickBot="1">
      <c r="A4" s="326" t="s">
        <v>394</v>
      </c>
      <c r="B4" s="360" t="s">
        <v>395</v>
      </c>
    </row>
    <row r="5" spans="1:8" s="361" customFormat="1">
      <c r="A5" s="725" t="s">
        <v>396</v>
      </c>
      <c r="B5" s="726"/>
      <c r="C5" s="350" t="s">
        <v>397</v>
      </c>
      <c r="D5" s="351" t="s">
        <v>398</v>
      </c>
    </row>
    <row r="6" spans="1:8" s="362" customFormat="1">
      <c r="A6" s="352">
        <v>1</v>
      </c>
      <c r="B6" s="353" t="s">
        <v>399</v>
      </c>
      <c r="C6" s="353"/>
      <c r="D6" s="354"/>
    </row>
    <row r="7" spans="1:8" s="362" customFormat="1">
      <c r="A7" s="355" t="s">
        <v>400</v>
      </c>
      <c r="B7" s="356" t="s">
        <v>401</v>
      </c>
      <c r="C7" s="409">
        <v>4.4999999999999998E-2</v>
      </c>
      <c r="D7" s="625">
        <f>C7*'5. RWA'!$C$13</f>
        <v>110015273.82624751</v>
      </c>
      <c r="G7" s="629"/>
      <c r="H7" s="629"/>
    </row>
    <row r="8" spans="1:8" s="362" customFormat="1">
      <c r="A8" s="355" t="s">
        <v>402</v>
      </c>
      <c r="B8" s="356" t="s">
        <v>403</v>
      </c>
      <c r="C8" s="410">
        <v>0.06</v>
      </c>
      <c r="D8" s="625">
        <f>C8*'5. RWA'!$C$13</f>
        <v>146687031.76833004</v>
      </c>
      <c r="G8" s="629"/>
      <c r="H8" s="629"/>
    </row>
    <row r="9" spans="1:8" s="362" customFormat="1">
      <c r="A9" s="355" t="s">
        <v>404</v>
      </c>
      <c r="B9" s="356" t="s">
        <v>405</v>
      </c>
      <c r="C9" s="410">
        <v>0.08</v>
      </c>
      <c r="D9" s="625">
        <f>C9*'5. RWA'!$C$13</f>
        <v>195582709.02444005</v>
      </c>
      <c r="G9" s="629"/>
      <c r="H9" s="629"/>
    </row>
    <row r="10" spans="1:8" s="362" customFormat="1">
      <c r="A10" s="352" t="s">
        <v>406</v>
      </c>
      <c r="B10" s="353" t="s">
        <v>407</v>
      </c>
      <c r="C10" s="411"/>
      <c r="D10" s="626"/>
      <c r="G10" s="629"/>
      <c r="H10" s="629"/>
    </row>
    <row r="11" spans="1:8" s="363" customFormat="1">
      <c r="A11" s="357" t="s">
        <v>408</v>
      </c>
      <c r="B11" s="358" t="s">
        <v>470</v>
      </c>
      <c r="C11" s="412">
        <v>0</v>
      </c>
      <c r="D11" s="625">
        <f>C11*'5. RWA'!$C$13</f>
        <v>0</v>
      </c>
      <c r="G11" s="629"/>
      <c r="H11" s="629"/>
    </row>
    <row r="12" spans="1:8" s="363" customFormat="1">
      <c r="A12" s="357" t="s">
        <v>409</v>
      </c>
      <c r="B12" s="358" t="s">
        <v>410</v>
      </c>
      <c r="C12" s="412">
        <v>0</v>
      </c>
      <c r="D12" s="625">
        <f>C12*'5. RWA'!$C$13</f>
        <v>0</v>
      </c>
      <c r="G12" s="629"/>
      <c r="H12" s="629"/>
    </row>
    <row r="13" spans="1:8" s="363" customFormat="1">
      <c r="A13" s="357" t="s">
        <v>411</v>
      </c>
      <c r="B13" s="358" t="s">
        <v>412</v>
      </c>
      <c r="C13" s="412"/>
      <c r="D13" s="625">
        <f>C13*'5. RWA'!$C$13</f>
        <v>0</v>
      </c>
      <c r="G13" s="629"/>
      <c r="H13" s="629"/>
    </row>
    <row r="14" spans="1:8" s="362" customFormat="1">
      <c r="A14" s="352" t="s">
        <v>413</v>
      </c>
      <c r="B14" s="353" t="s">
        <v>468</v>
      </c>
      <c r="C14" s="413"/>
      <c r="D14" s="626"/>
      <c r="G14" s="629"/>
      <c r="H14" s="629"/>
    </row>
    <row r="15" spans="1:8" s="362" customFormat="1">
      <c r="A15" s="374" t="s">
        <v>416</v>
      </c>
      <c r="B15" s="358" t="s">
        <v>469</v>
      </c>
      <c r="C15" s="412">
        <v>1.7018321568121549E-2</v>
      </c>
      <c r="D15" s="625">
        <f>C15*'5. RWA'!$C$13</f>
        <v>41606117.941778362</v>
      </c>
      <c r="G15" s="629"/>
      <c r="H15" s="629"/>
    </row>
    <row r="16" spans="1:8" s="362" customFormat="1">
      <c r="A16" s="374" t="s">
        <v>417</v>
      </c>
      <c r="B16" s="358" t="s">
        <v>419</v>
      </c>
      <c r="C16" s="412">
        <v>2.2709228235208517E-2</v>
      </c>
      <c r="D16" s="625">
        <f>C16*'5. RWA'!$C$13</f>
        <v>55519154.72620482</v>
      </c>
      <c r="G16" s="629"/>
      <c r="H16" s="629"/>
    </row>
    <row r="17" spans="1:8" s="362" customFormat="1">
      <c r="A17" s="374" t="s">
        <v>418</v>
      </c>
      <c r="B17" s="358" t="s">
        <v>466</v>
      </c>
      <c r="C17" s="412">
        <v>3.6488752896863562E-2</v>
      </c>
      <c r="D17" s="625">
        <f>C17*'5. RWA'!$C$13</f>
        <v>89207114.256149501</v>
      </c>
      <c r="G17" s="629"/>
      <c r="H17" s="629"/>
    </row>
    <row r="18" spans="1:8" s="361" customFormat="1">
      <c r="A18" s="727" t="s">
        <v>467</v>
      </c>
      <c r="B18" s="728"/>
      <c r="C18" s="414" t="s">
        <v>397</v>
      </c>
      <c r="D18" s="627" t="s">
        <v>398</v>
      </c>
      <c r="G18" s="629"/>
      <c r="H18" s="629"/>
    </row>
    <row r="19" spans="1:8" s="362" customFormat="1">
      <c r="A19" s="359">
        <v>4</v>
      </c>
      <c r="B19" s="358" t="s">
        <v>23</v>
      </c>
      <c r="C19" s="412">
        <f>C7+C11+C12+C13+C15</f>
        <v>6.2018321568121551E-2</v>
      </c>
      <c r="D19" s="625">
        <f>C19*'5. RWA'!$C$13</f>
        <v>151621391.7680259</v>
      </c>
      <c r="G19" s="629"/>
      <c r="H19" s="629"/>
    </row>
    <row r="20" spans="1:8" s="362" customFormat="1">
      <c r="A20" s="359">
        <v>5</v>
      </c>
      <c r="B20" s="358" t="s">
        <v>89</v>
      </c>
      <c r="C20" s="412">
        <f>C8+C11+C12+C13+C16</f>
        <v>8.2709228235208515E-2</v>
      </c>
      <c r="D20" s="625">
        <f>C20*'5. RWA'!$C$13</f>
        <v>202206186.49453485</v>
      </c>
      <c r="G20" s="629"/>
      <c r="H20" s="629"/>
    </row>
    <row r="21" spans="1:8" s="362" customFormat="1" ht="13.5" thickBot="1">
      <c r="A21" s="364" t="s">
        <v>414</v>
      </c>
      <c r="B21" s="365" t="s">
        <v>88</v>
      </c>
      <c r="C21" s="415">
        <f>C9+C11+C12+C13+C17</f>
        <v>0.11648875289686356</v>
      </c>
      <c r="D21" s="628">
        <f>C21*'5. RWA'!$C$13</f>
        <v>284789823.28058952</v>
      </c>
      <c r="G21" s="629"/>
      <c r="H21" s="629"/>
    </row>
    <row r="22" spans="1:8">
      <c r="F22" s="326"/>
    </row>
    <row r="23" spans="1:8" ht="63.75">
      <c r="B23" s="24" t="s">
        <v>471</v>
      </c>
    </row>
  </sheetData>
  <mergeCells count="2">
    <mergeCell ref="A5:B5"/>
    <mergeCell ref="A18:B18"/>
  </mergeCells>
  <conditionalFormatting sqref="C21">
    <cfRule type="cellIs" dxfId="21" priority="1" operator="lessThan">
      <formula>#REF!</formula>
    </cfRule>
  </conditionalFormatting>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workbookViewId="0">
      <pane xSplit="1" ySplit="5" topLeftCell="B18" activePane="bottomRight" state="frozen"/>
      <selection activeCell="L35" sqref="L35"/>
      <selection pane="topRight" activeCell="L35" sqref="L35"/>
      <selection pane="bottomLeft" activeCell="L35" sqref="L35"/>
      <selection pane="bottomRight" activeCell="L35" sqref="L35"/>
    </sheetView>
  </sheetViews>
  <sheetFormatPr defaultRowHeight="15.75"/>
  <cols>
    <col min="1" max="1" width="10.7109375" style="69" customWidth="1"/>
    <col min="2" max="2" width="91.85546875" style="69" customWidth="1"/>
    <col min="3" max="3" width="53.140625" style="69" customWidth="1"/>
    <col min="4" max="4" width="32.28515625" style="69" customWidth="1"/>
    <col min="5" max="5" width="9.42578125" customWidth="1"/>
  </cols>
  <sheetData>
    <row r="1" spans="1:6">
      <c r="A1" s="18" t="s">
        <v>188</v>
      </c>
      <c r="B1" s="20" t="str">
        <f>Info!C2</f>
        <v>სს "ბაზისბანკი"</v>
      </c>
      <c r="E1" s="2"/>
      <c r="F1" s="2"/>
    </row>
    <row r="2" spans="1:6" s="22" customFormat="1" ht="15.75" customHeight="1">
      <c r="A2" s="22" t="s">
        <v>189</v>
      </c>
      <c r="B2" s="455">
        <f>'1. key ratios'!B2</f>
        <v>44834</v>
      </c>
    </row>
    <row r="3" spans="1:6" s="22" customFormat="1" ht="15.75" customHeight="1">
      <c r="A3" s="27"/>
    </row>
    <row r="4" spans="1:6" s="22" customFormat="1" ht="15.75" customHeight="1" thickBot="1">
      <c r="A4" s="22" t="s">
        <v>333</v>
      </c>
      <c r="B4" s="204" t="s">
        <v>265</v>
      </c>
      <c r="D4" s="206" t="s">
        <v>93</v>
      </c>
    </row>
    <row r="5" spans="1:6" ht="38.25">
      <c r="A5" s="153" t="s">
        <v>26</v>
      </c>
      <c r="B5" s="154" t="s">
        <v>231</v>
      </c>
      <c r="C5" s="155" t="s">
        <v>234</v>
      </c>
      <c r="D5" s="205" t="s">
        <v>266</v>
      </c>
    </row>
    <row r="6" spans="1:6">
      <c r="A6" s="142">
        <v>1</v>
      </c>
      <c r="B6" s="85" t="s">
        <v>154</v>
      </c>
      <c r="C6" s="262">
        <v>76155656.447799996</v>
      </c>
      <c r="D6" s="143"/>
      <c r="E6" s="8"/>
    </row>
    <row r="7" spans="1:6">
      <c r="A7" s="142">
        <v>2</v>
      </c>
      <c r="B7" s="86" t="s">
        <v>155</v>
      </c>
      <c r="C7" s="263">
        <v>210752895.8134</v>
      </c>
      <c r="D7" s="144"/>
      <c r="E7" s="8"/>
    </row>
    <row r="8" spans="1:6">
      <c r="A8" s="142">
        <v>3</v>
      </c>
      <c r="B8" s="86" t="s">
        <v>156</v>
      </c>
      <c r="C8" s="263">
        <v>156489982.86500001</v>
      </c>
      <c r="D8" s="144"/>
      <c r="E8" s="8"/>
    </row>
    <row r="9" spans="1:6">
      <c r="A9" s="142">
        <v>4</v>
      </c>
      <c r="B9" s="86" t="s">
        <v>185</v>
      </c>
      <c r="C9" s="263">
        <v>125220830</v>
      </c>
      <c r="D9" s="144"/>
      <c r="E9" s="8"/>
    </row>
    <row r="10" spans="1:6">
      <c r="A10" s="142">
        <v>5</v>
      </c>
      <c r="B10" s="86" t="s">
        <v>157</v>
      </c>
      <c r="C10" s="263">
        <v>219041045.70000002</v>
      </c>
      <c r="D10" s="144"/>
      <c r="E10" s="8"/>
    </row>
    <row r="11" spans="1:6">
      <c r="A11" s="142">
        <v>6.1</v>
      </c>
      <c r="B11" s="86" t="s">
        <v>158</v>
      </c>
      <c r="C11" s="264">
        <v>2043006348.2070999</v>
      </c>
      <c r="D11" s="145"/>
      <c r="E11" s="9"/>
    </row>
    <row r="12" spans="1:6">
      <c r="A12" s="142">
        <v>6.2</v>
      </c>
      <c r="B12" s="87" t="s">
        <v>159</v>
      </c>
      <c r="C12" s="264">
        <v>-81876169.583700001</v>
      </c>
      <c r="D12" s="145"/>
      <c r="E12" s="9"/>
    </row>
    <row r="13" spans="1:6">
      <c r="A13" s="142" t="s">
        <v>366</v>
      </c>
      <c r="B13" s="88" t="s">
        <v>367</v>
      </c>
      <c r="C13" s="264">
        <v>28954316.803250011</v>
      </c>
      <c r="D13" s="145" t="s">
        <v>760</v>
      </c>
      <c r="E13" s="9"/>
    </row>
    <row r="14" spans="1:6">
      <c r="A14" s="142">
        <v>6</v>
      </c>
      <c r="B14" s="86" t="s">
        <v>160</v>
      </c>
      <c r="C14" s="270">
        <v>1961130178.6234</v>
      </c>
      <c r="D14" s="145"/>
      <c r="E14" s="8"/>
    </row>
    <row r="15" spans="1:6">
      <c r="A15" s="142">
        <v>7</v>
      </c>
      <c r="B15" s="86" t="s">
        <v>161</v>
      </c>
      <c r="C15" s="263">
        <v>23204222.642700002</v>
      </c>
      <c r="D15" s="144"/>
      <c r="E15" s="8"/>
    </row>
    <row r="16" spans="1:6">
      <c r="A16" s="142">
        <v>8</v>
      </c>
      <c r="B16" s="86" t="s">
        <v>162</v>
      </c>
      <c r="C16" s="263">
        <v>8386103.6699999999</v>
      </c>
      <c r="D16" s="144"/>
      <c r="E16" s="8"/>
    </row>
    <row r="17" spans="1:5">
      <c r="A17" s="142">
        <v>9</v>
      </c>
      <c r="B17" s="86" t="s">
        <v>163</v>
      </c>
      <c r="C17" s="263">
        <v>17062704.66</v>
      </c>
      <c r="D17" s="144"/>
      <c r="E17" s="8"/>
    </row>
    <row r="18" spans="1:5">
      <c r="A18" s="142">
        <v>10</v>
      </c>
      <c r="B18" s="86" t="s">
        <v>164</v>
      </c>
      <c r="C18" s="263">
        <v>66145005.780000001</v>
      </c>
      <c r="D18" s="144"/>
      <c r="E18" s="8"/>
    </row>
    <row r="19" spans="1:5">
      <c r="A19" s="142">
        <v>10.1</v>
      </c>
      <c r="B19" s="88" t="s">
        <v>233</v>
      </c>
      <c r="C19" s="263">
        <v>7797280.0300000003</v>
      </c>
      <c r="D19" s="149" t="s">
        <v>340</v>
      </c>
      <c r="E19" s="8"/>
    </row>
    <row r="20" spans="1:5">
      <c r="A20" s="142">
        <v>11</v>
      </c>
      <c r="B20" s="89" t="s">
        <v>165</v>
      </c>
      <c r="C20" s="265">
        <v>44936338.694300003</v>
      </c>
      <c r="D20" s="146"/>
      <c r="E20" s="8"/>
    </row>
    <row r="21" spans="1:5">
      <c r="A21" s="142">
        <v>12</v>
      </c>
      <c r="B21" s="91" t="s">
        <v>166</v>
      </c>
      <c r="C21" s="266">
        <f>SUM(C6:C10,C14:C17,C18,C20)</f>
        <v>2908524964.8966007</v>
      </c>
      <c r="D21" s="147"/>
      <c r="E21" s="7"/>
    </row>
    <row r="22" spans="1:5">
      <c r="A22" s="142">
        <v>13</v>
      </c>
      <c r="B22" s="86" t="s">
        <v>167</v>
      </c>
      <c r="C22" s="267">
        <v>62401144.460000001</v>
      </c>
      <c r="D22" s="148"/>
      <c r="E22" s="8"/>
    </row>
    <row r="23" spans="1:5">
      <c r="A23" s="142">
        <v>14</v>
      </c>
      <c r="B23" s="86" t="s">
        <v>168</v>
      </c>
      <c r="C23" s="263">
        <v>479741023.97160006</v>
      </c>
      <c r="D23" s="144"/>
      <c r="E23" s="8"/>
    </row>
    <row r="24" spans="1:5">
      <c r="A24" s="142">
        <v>15</v>
      </c>
      <c r="B24" s="86" t="s">
        <v>169</v>
      </c>
      <c r="C24" s="263">
        <v>335796891.6954</v>
      </c>
      <c r="D24" s="144"/>
      <c r="E24" s="8"/>
    </row>
    <row r="25" spans="1:5">
      <c r="A25" s="142">
        <v>16</v>
      </c>
      <c r="B25" s="86" t="s">
        <v>170</v>
      </c>
      <c r="C25" s="263">
        <v>1001138677.3096</v>
      </c>
      <c r="D25" s="144"/>
      <c r="E25" s="8"/>
    </row>
    <row r="26" spans="1:5">
      <c r="A26" s="142">
        <v>17</v>
      </c>
      <c r="B26" s="86" t="s">
        <v>171</v>
      </c>
      <c r="C26" s="263">
        <v>0</v>
      </c>
      <c r="D26" s="144"/>
      <c r="E26" s="8"/>
    </row>
    <row r="27" spans="1:5">
      <c r="A27" s="142">
        <v>18</v>
      </c>
      <c r="B27" s="86" t="s">
        <v>172</v>
      </c>
      <c r="C27" s="263">
        <v>565447611.6451</v>
      </c>
      <c r="D27" s="144"/>
      <c r="E27" s="8"/>
    </row>
    <row r="28" spans="1:5">
      <c r="A28" s="142">
        <v>19</v>
      </c>
      <c r="B28" s="86" t="s">
        <v>173</v>
      </c>
      <c r="C28" s="263">
        <v>15395986.9736</v>
      </c>
      <c r="D28" s="144"/>
      <c r="E28" s="8"/>
    </row>
    <row r="29" spans="1:5">
      <c r="A29" s="142">
        <v>20</v>
      </c>
      <c r="B29" s="86" t="s">
        <v>95</v>
      </c>
      <c r="C29" s="263">
        <v>55400338.028399996</v>
      </c>
      <c r="D29" s="144"/>
      <c r="E29" s="8"/>
    </row>
    <row r="30" spans="1:5">
      <c r="A30" s="142">
        <v>21</v>
      </c>
      <c r="B30" s="89" t="s">
        <v>174</v>
      </c>
      <c r="C30" s="265">
        <v>55115480</v>
      </c>
      <c r="D30" s="146"/>
      <c r="E30" s="8"/>
    </row>
    <row r="31" spans="1:5">
      <c r="A31" s="142">
        <v>21.1</v>
      </c>
      <c r="B31" s="90" t="s">
        <v>708</v>
      </c>
      <c r="C31" s="268">
        <v>49558488</v>
      </c>
      <c r="D31" s="149" t="s">
        <v>761</v>
      </c>
      <c r="E31" s="8"/>
    </row>
    <row r="32" spans="1:5">
      <c r="A32" s="142">
        <v>22</v>
      </c>
      <c r="B32" s="91" t="s">
        <v>175</v>
      </c>
      <c r="C32" s="266">
        <f>SUM(C22:C30)</f>
        <v>2570437154.0837002</v>
      </c>
      <c r="D32" s="147"/>
      <c r="E32" s="7"/>
    </row>
    <row r="33" spans="1:5">
      <c r="A33" s="142">
        <v>23</v>
      </c>
      <c r="B33" s="89" t="s">
        <v>176</v>
      </c>
      <c r="C33" s="263">
        <v>16181147</v>
      </c>
      <c r="D33" s="144" t="s">
        <v>762</v>
      </c>
      <c r="E33" s="8"/>
    </row>
    <row r="34" spans="1:5">
      <c r="A34" s="142">
        <v>24</v>
      </c>
      <c r="B34" s="89" t="s">
        <v>177</v>
      </c>
      <c r="C34" s="263">
        <v>0</v>
      </c>
      <c r="D34" s="144"/>
      <c r="E34" s="8"/>
    </row>
    <row r="35" spans="1:5">
      <c r="A35" s="142">
        <v>25</v>
      </c>
      <c r="B35" s="89" t="s">
        <v>232</v>
      </c>
      <c r="C35" s="263">
        <v>0</v>
      </c>
      <c r="D35" s="144"/>
      <c r="E35" s="8"/>
    </row>
    <row r="36" spans="1:5">
      <c r="A36" s="142">
        <v>26</v>
      </c>
      <c r="B36" s="89" t="s">
        <v>179</v>
      </c>
      <c r="C36" s="263">
        <v>76412652.799999997</v>
      </c>
      <c r="D36" s="144" t="s">
        <v>763</v>
      </c>
      <c r="E36" s="8"/>
    </row>
    <row r="37" spans="1:5">
      <c r="A37" s="142">
        <v>27</v>
      </c>
      <c r="B37" s="89" t="s">
        <v>180</v>
      </c>
      <c r="C37" s="263">
        <v>189397311.25</v>
      </c>
      <c r="D37" s="144" t="s">
        <v>764</v>
      </c>
      <c r="E37" s="8"/>
    </row>
    <row r="38" spans="1:5">
      <c r="A38" s="142">
        <v>28</v>
      </c>
      <c r="B38" s="89" t="s">
        <v>181</v>
      </c>
      <c r="C38" s="263">
        <v>42160771.239999972</v>
      </c>
      <c r="D38" s="144" t="s">
        <v>765</v>
      </c>
      <c r="E38" s="8"/>
    </row>
    <row r="39" spans="1:5">
      <c r="A39" s="142">
        <v>29</v>
      </c>
      <c r="B39" s="89" t="s">
        <v>35</v>
      </c>
      <c r="C39" s="263">
        <v>13935928.140000001</v>
      </c>
      <c r="D39" s="144" t="s">
        <v>766</v>
      </c>
      <c r="E39" s="8"/>
    </row>
    <row r="40" spans="1:5" ht="16.5" thickBot="1">
      <c r="A40" s="150">
        <v>30</v>
      </c>
      <c r="B40" s="151" t="s">
        <v>182</v>
      </c>
      <c r="C40" s="269">
        <f>SUM(C33:C39)</f>
        <v>338087810.42999995</v>
      </c>
      <c r="D40" s="152"/>
      <c r="E40" s="7"/>
    </row>
    <row r="41" spans="1:5">
      <c r="C41" s="286"/>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
  <sheetViews>
    <sheetView workbookViewId="0">
      <pane xSplit="2" ySplit="7" topLeftCell="C8" activePane="bottomRight" state="frozen"/>
      <selection activeCell="L35" sqref="L35"/>
      <selection pane="topRight" activeCell="L35" sqref="L35"/>
      <selection pane="bottomLeft" activeCell="L35" sqref="L35"/>
      <selection pane="bottomRight" activeCell="L35" sqref="L35"/>
    </sheetView>
  </sheetViews>
  <sheetFormatPr defaultColWidth="9.140625" defaultRowHeight="12.75"/>
  <cols>
    <col min="1" max="1" width="10.42578125" style="2" bestFit="1" customWidth="1"/>
    <col min="2" max="2" width="95" style="2" customWidth="1"/>
    <col min="3" max="3" width="14.5703125" style="2" bestFit="1" customWidth="1"/>
    <col min="4" max="4" width="13.42578125" style="2" bestFit="1" customWidth="1"/>
    <col min="5" max="5" width="14.5703125" style="2" bestFit="1" customWidth="1"/>
    <col min="6" max="6" width="13.42578125" style="2" bestFit="1" customWidth="1"/>
    <col min="7" max="7" width="14.5703125" style="2" bestFit="1" customWidth="1"/>
    <col min="8" max="8" width="13.42578125" style="2" bestFit="1" customWidth="1"/>
    <col min="9" max="9" width="12.42578125" style="2" bestFit="1" customWidth="1"/>
    <col min="10" max="10" width="13.42578125" style="2" bestFit="1" customWidth="1"/>
    <col min="11" max="11" width="14.5703125" style="2" bestFit="1" customWidth="1"/>
    <col min="12" max="12" width="13.42578125" style="2" bestFit="1" customWidth="1"/>
    <col min="13" max="13" width="16" style="2" bestFit="1" customWidth="1"/>
    <col min="14" max="14" width="14.5703125" style="2" bestFit="1" customWidth="1"/>
    <col min="15" max="15" width="13.5703125" style="2" bestFit="1" customWidth="1"/>
    <col min="16" max="16" width="13.42578125" style="2" bestFit="1" customWidth="1"/>
    <col min="17" max="17" width="13.5703125" style="2" bestFit="1" customWidth="1"/>
    <col min="18" max="18" width="13.42578125" style="2" bestFit="1" customWidth="1"/>
    <col min="19" max="19" width="31.42578125" style="2" bestFit="1" customWidth="1"/>
    <col min="20" max="20" width="13.42578125" style="13" bestFit="1" customWidth="1"/>
    <col min="21" max="16384" width="9.140625" style="13"/>
  </cols>
  <sheetData>
    <row r="1" spans="1:21">
      <c r="A1" s="2" t="s">
        <v>188</v>
      </c>
      <c r="B1" s="325" t="str">
        <f>Info!C2</f>
        <v>სს "ბაზისბანკი"</v>
      </c>
    </row>
    <row r="2" spans="1:21">
      <c r="A2" s="2" t="s">
        <v>189</v>
      </c>
      <c r="B2" s="455">
        <f>'1. key ratios'!B2</f>
        <v>44834</v>
      </c>
    </row>
    <row r="4" spans="1:21" ht="26.25" thickBot="1">
      <c r="A4" s="68" t="s">
        <v>334</v>
      </c>
      <c r="B4" s="294" t="s">
        <v>356</v>
      </c>
    </row>
    <row r="5" spans="1:21">
      <c r="A5" s="131"/>
      <c r="B5" s="133"/>
      <c r="C5" s="117" t="s">
        <v>0</v>
      </c>
      <c r="D5" s="117" t="s">
        <v>1</v>
      </c>
      <c r="E5" s="117" t="s">
        <v>2</v>
      </c>
      <c r="F5" s="117" t="s">
        <v>3</v>
      </c>
      <c r="G5" s="117" t="s">
        <v>4</v>
      </c>
      <c r="H5" s="117" t="s">
        <v>5</v>
      </c>
      <c r="I5" s="117" t="s">
        <v>235</v>
      </c>
      <c r="J5" s="117" t="s">
        <v>236</v>
      </c>
      <c r="K5" s="117" t="s">
        <v>237</v>
      </c>
      <c r="L5" s="117" t="s">
        <v>238</v>
      </c>
      <c r="M5" s="117" t="s">
        <v>239</v>
      </c>
      <c r="N5" s="117" t="s">
        <v>240</v>
      </c>
      <c r="O5" s="117" t="s">
        <v>343</v>
      </c>
      <c r="P5" s="117" t="s">
        <v>344</v>
      </c>
      <c r="Q5" s="117" t="s">
        <v>345</v>
      </c>
      <c r="R5" s="287" t="s">
        <v>346</v>
      </c>
      <c r="S5" s="118" t="s">
        <v>347</v>
      </c>
    </row>
    <row r="6" spans="1:21" ht="46.5" customHeight="1">
      <c r="A6" s="157"/>
      <c r="B6" s="733" t="s">
        <v>348</v>
      </c>
      <c r="C6" s="731">
        <v>0</v>
      </c>
      <c r="D6" s="732"/>
      <c r="E6" s="731">
        <v>0.2</v>
      </c>
      <c r="F6" s="732"/>
      <c r="G6" s="731">
        <v>0.35</v>
      </c>
      <c r="H6" s="732"/>
      <c r="I6" s="731">
        <v>0.5</v>
      </c>
      <c r="J6" s="732"/>
      <c r="K6" s="731">
        <v>0.75</v>
      </c>
      <c r="L6" s="732"/>
      <c r="M6" s="731">
        <v>1</v>
      </c>
      <c r="N6" s="732"/>
      <c r="O6" s="731">
        <v>1.5</v>
      </c>
      <c r="P6" s="732"/>
      <c r="Q6" s="731">
        <v>2.5</v>
      </c>
      <c r="R6" s="732"/>
      <c r="S6" s="729" t="s">
        <v>247</v>
      </c>
    </row>
    <row r="7" spans="1:21">
      <c r="A7" s="157"/>
      <c r="B7" s="734"/>
      <c r="C7" s="293" t="s">
        <v>341</v>
      </c>
      <c r="D7" s="293" t="s">
        <v>342</v>
      </c>
      <c r="E7" s="293" t="s">
        <v>341</v>
      </c>
      <c r="F7" s="293" t="s">
        <v>342</v>
      </c>
      <c r="G7" s="293" t="s">
        <v>341</v>
      </c>
      <c r="H7" s="293" t="s">
        <v>342</v>
      </c>
      <c r="I7" s="293" t="s">
        <v>341</v>
      </c>
      <c r="J7" s="293" t="s">
        <v>342</v>
      </c>
      <c r="K7" s="293" t="s">
        <v>341</v>
      </c>
      <c r="L7" s="293" t="s">
        <v>342</v>
      </c>
      <c r="M7" s="293" t="s">
        <v>341</v>
      </c>
      <c r="N7" s="293" t="s">
        <v>342</v>
      </c>
      <c r="O7" s="293" t="s">
        <v>341</v>
      </c>
      <c r="P7" s="293" t="s">
        <v>342</v>
      </c>
      <c r="Q7" s="293" t="s">
        <v>341</v>
      </c>
      <c r="R7" s="293" t="s">
        <v>342</v>
      </c>
      <c r="S7" s="730"/>
    </row>
    <row r="8" spans="1:21" s="161" customFormat="1">
      <c r="A8" s="121">
        <v>1</v>
      </c>
      <c r="B8" s="179" t="s">
        <v>216</v>
      </c>
      <c r="C8" s="630">
        <v>346135824.31</v>
      </c>
      <c r="D8" s="630"/>
      <c r="E8" s="630">
        <v>0</v>
      </c>
      <c r="F8" s="631"/>
      <c r="G8" s="630">
        <v>0</v>
      </c>
      <c r="H8" s="630"/>
      <c r="I8" s="630">
        <v>0</v>
      </c>
      <c r="J8" s="630"/>
      <c r="K8" s="630">
        <v>0</v>
      </c>
      <c r="L8" s="630"/>
      <c r="M8" s="630">
        <v>210331394.2999</v>
      </c>
      <c r="N8" s="630"/>
      <c r="O8" s="630">
        <v>0</v>
      </c>
      <c r="P8" s="630"/>
      <c r="Q8" s="630">
        <v>0</v>
      </c>
      <c r="R8" s="631"/>
      <c r="S8" s="299">
        <f>$C$6*SUM(C8:D8)+$E$6*SUM(E8:F8)+$G$6*SUM(G8:H8)+$I$6*SUM(I8:J8)+$K$6*SUM(K8:L8)+$M$6*SUM(M8:N8)+$O$6*SUM(O8:P8)+$Q$6*SUM(Q8:R8)</f>
        <v>210331394.2999</v>
      </c>
      <c r="U8" s="632"/>
    </row>
    <row r="9" spans="1:21" s="161" customFormat="1">
      <c r="A9" s="121">
        <v>2</v>
      </c>
      <c r="B9" s="179" t="s">
        <v>217</v>
      </c>
      <c r="C9" s="630">
        <v>0</v>
      </c>
      <c r="D9" s="630"/>
      <c r="E9" s="630">
        <v>0</v>
      </c>
      <c r="F9" s="630"/>
      <c r="G9" s="630">
        <v>0</v>
      </c>
      <c r="H9" s="630"/>
      <c r="I9" s="630">
        <v>0</v>
      </c>
      <c r="J9" s="630"/>
      <c r="K9" s="630">
        <v>0</v>
      </c>
      <c r="L9" s="630"/>
      <c r="M9" s="630">
        <v>0</v>
      </c>
      <c r="N9" s="630"/>
      <c r="O9" s="630">
        <v>0</v>
      </c>
      <c r="P9" s="630"/>
      <c r="Q9" s="630">
        <v>0</v>
      </c>
      <c r="R9" s="631"/>
      <c r="S9" s="299">
        <f t="shared" ref="S9:S21" si="0">$C$6*SUM(C9:D9)+$E$6*SUM(E9:F9)+$G$6*SUM(G9:H9)+$I$6*SUM(I9:J9)+$K$6*SUM(K9:L9)+$M$6*SUM(M9:N9)+$O$6*SUM(O9:P9)+$Q$6*SUM(Q9:R9)</f>
        <v>0</v>
      </c>
      <c r="U9" s="632"/>
    </row>
    <row r="10" spans="1:21" s="161" customFormat="1">
      <c r="A10" s="121">
        <v>3</v>
      </c>
      <c r="B10" s="179" t="s">
        <v>218</v>
      </c>
      <c r="C10" s="630">
        <v>0</v>
      </c>
      <c r="D10" s="630">
        <v>0</v>
      </c>
      <c r="E10" s="630">
        <v>0</v>
      </c>
      <c r="F10" s="630">
        <v>0</v>
      </c>
      <c r="G10" s="630">
        <v>0</v>
      </c>
      <c r="H10" s="630">
        <v>0</v>
      </c>
      <c r="I10" s="630">
        <v>0</v>
      </c>
      <c r="J10" s="630">
        <v>0</v>
      </c>
      <c r="K10" s="630">
        <v>0</v>
      </c>
      <c r="L10" s="630">
        <v>0</v>
      </c>
      <c r="M10" s="630">
        <v>50092708.466200002</v>
      </c>
      <c r="N10" s="630">
        <v>0</v>
      </c>
      <c r="O10" s="630">
        <v>0</v>
      </c>
      <c r="P10" s="630">
        <v>0</v>
      </c>
      <c r="Q10" s="630">
        <v>0</v>
      </c>
      <c r="R10" s="631">
        <v>0</v>
      </c>
      <c r="S10" s="299">
        <f t="shared" si="0"/>
        <v>50092708.466200002</v>
      </c>
      <c r="U10" s="632"/>
    </row>
    <row r="11" spans="1:21" s="161" customFormat="1">
      <c r="A11" s="121">
        <v>4</v>
      </c>
      <c r="B11" s="179" t="s">
        <v>219</v>
      </c>
      <c r="C11" s="630">
        <v>0</v>
      </c>
      <c r="D11" s="630"/>
      <c r="E11" s="630">
        <v>0</v>
      </c>
      <c r="F11" s="630"/>
      <c r="G11" s="630">
        <v>0</v>
      </c>
      <c r="H11" s="630"/>
      <c r="I11" s="630">
        <v>0</v>
      </c>
      <c r="J11" s="630"/>
      <c r="K11" s="630">
        <v>0</v>
      </c>
      <c r="L11" s="630"/>
      <c r="M11" s="630">
        <v>0</v>
      </c>
      <c r="N11" s="630"/>
      <c r="O11" s="630">
        <v>0</v>
      </c>
      <c r="P11" s="630"/>
      <c r="Q11" s="630">
        <v>0</v>
      </c>
      <c r="R11" s="631"/>
      <c r="S11" s="299">
        <f t="shared" si="0"/>
        <v>0</v>
      </c>
      <c r="U11" s="632"/>
    </row>
    <row r="12" spans="1:21" s="161" customFormat="1">
      <c r="A12" s="121">
        <v>5</v>
      </c>
      <c r="B12" s="179" t="s">
        <v>220</v>
      </c>
      <c r="C12" s="630">
        <v>0</v>
      </c>
      <c r="D12" s="630"/>
      <c r="E12" s="630">
        <v>0</v>
      </c>
      <c r="F12" s="630"/>
      <c r="G12" s="630">
        <v>0</v>
      </c>
      <c r="H12" s="630"/>
      <c r="I12" s="630">
        <v>0</v>
      </c>
      <c r="J12" s="630"/>
      <c r="K12" s="630">
        <v>0</v>
      </c>
      <c r="L12" s="630"/>
      <c r="M12" s="630">
        <v>0</v>
      </c>
      <c r="N12" s="630"/>
      <c r="O12" s="630">
        <v>0</v>
      </c>
      <c r="P12" s="630"/>
      <c r="Q12" s="630">
        <v>0</v>
      </c>
      <c r="R12" s="631"/>
      <c r="S12" s="299">
        <f t="shared" si="0"/>
        <v>0</v>
      </c>
      <c r="U12" s="632"/>
    </row>
    <row r="13" spans="1:21" s="161" customFormat="1">
      <c r="A13" s="121">
        <v>6</v>
      </c>
      <c r="B13" s="179" t="s">
        <v>221</v>
      </c>
      <c r="C13" s="630">
        <v>0</v>
      </c>
      <c r="D13" s="630"/>
      <c r="E13" s="630">
        <v>149784128.1807</v>
      </c>
      <c r="F13" s="630"/>
      <c r="G13" s="630">
        <v>0</v>
      </c>
      <c r="H13" s="630"/>
      <c r="I13" s="630">
        <v>6234553.1383999996</v>
      </c>
      <c r="J13" s="630"/>
      <c r="K13" s="630">
        <v>0</v>
      </c>
      <c r="L13" s="630"/>
      <c r="M13" s="630">
        <v>534951.43759999995</v>
      </c>
      <c r="N13" s="630"/>
      <c r="O13" s="630">
        <v>0</v>
      </c>
      <c r="P13" s="630"/>
      <c r="Q13" s="630">
        <v>0</v>
      </c>
      <c r="R13" s="631"/>
      <c r="S13" s="299">
        <f t="shared" si="0"/>
        <v>33609053.642940007</v>
      </c>
      <c r="U13" s="632"/>
    </row>
    <row r="14" spans="1:21" s="161" customFormat="1">
      <c r="A14" s="121">
        <v>7</v>
      </c>
      <c r="B14" s="179" t="s">
        <v>73</v>
      </c>
      <c r="C14" s="630">
        <v>0</v>
      </c>
      <c r="D14" s="630">
        <v>0</v>
      </c>
      <c r="E14" s="630">
        <v>0</v>
      </c>
      <c r="F14" s="630">
        <v>0</v>
      </c>
      <c r="G14" s="630">
        <v>0</v>
      </c>
      <c r="H14" s="630">
        <v>72473.262000000002</v>
      </c>
      <c r="I14" s="630">
        <v>0</v>
      </c>
      <c r="J14" s="630">
        <v>0</v>
      </c>
      <c r="K14" s="630">
        <v>0</v>
      </c>
      <c r="L14" s="630">
        <v>7813353.2246900005</v>
      </c>
      <c r="M14" s="630">
        <v>1014571489.3337396</v>
      </c>
      <c r="N14" s="630">
        <v>169680623.6975114</v>
      </c>
      <c r="O14" s="630">
        <v>0</v>
      </c>
      <c r="P14" s="630">
        <v>549189.69400000002</v>
      </c>
      <c r="Q14" s="630">
        <v>0</v>
      </c>
      <c r="R14" s="631">
        <v>0</v>
      </c>
      <c r="S14" s="299">
        <f t="shared" si="0"/>
        <v>1190961278.1324682</v>
      </c>
      <c r="U14" s="632"/>
    </row>
    <row r="15" spans="1:21" s="161" customFormat="1">
      <c r="A15" s="121">
        <v>8</v>
      </c>
      <c r="B15" s="179" t="s">
        <v>74</v>
      </c>
      <c r="C15" s="630">
        <v>0</v>
      </c>
      <c r="D15" s="630">
        <v>0</v>
      </c>
      <c r="E15" s="630">
        <v>0</v>
      </c>
      <c r="F15" s="630">
        <v>0</v>
      </c>
      <c r="G15" s="630">
        <v>0</v>
      </c>
      <c r="H15" s="630">
        <v>2748.2</v>
      </c>
      <c r="I15" s="630">
        <v>0</v>
      </c>
      <c r="J15" s="630">
        <v>0</v>
      </c>
      <c r="K15" s="630">
        <v>342601586.77410179</v>
      </c>
      <c r="L15" s="630">
        <v>319771.81500000035</v>
      </c>
      <c r="M15" s="630">
        <v>0</v>
      </c>
      <c r="N15" s="630">
        <v>189965.07500000001</v>
      </c>
      <c r="O15" s="630">
        <v>0</v>
      </c>
      <c r="P15" s="630">
        <v>10117.384999999993</v>
      </c>
      <c r="Q15" s="630">
        <v>0</v>
      </c>
      <c r="R15" s="631">
        <v>0</v>
      </c>
      <c r="S15" s="299">
        <f t="shared" si="0"/>
        <v>257397121.96432632</v>
      </c>
      <c r="U15" s="632"/>
    </row>
    <row r="16" spans="1:21" s="161" customFormat="1">
      <c r="A16" s="121">
        <v>9</v>
      </c>
      <c r="B16" s="179" t="s">
        <v>75</v>
      </c>
      <c r="C16" s="630">
        <v>0</v>
      </c>
      <c r="D16" s="630">
        <v>0</v>
      </c>
      <c r="E16" s="630">
        <v>0</v>
      </c>
      <c r="F16" s="630">
        <v>0</v>
      </c>
      <c r="G16" s="630">
        <v>313183654.24820578</v>
      </c>
      <c r="H16" s="630">
        <v>0</v>
      </c>
      <c r="I16" s="630">
        <v>0</v>
      </c>
      <c r="J16" s="630">
        <v>0</v>
      </c>
      <c r="K16" s="630">
        <v>0</v>
      </c>
      <c r="L16" s="630">
        <v>0</v>
      </c>
      <c r="M16" s="630">
        <v>0</v>
      </c>
      <c r="N16" s="630">
        <v>0</v>
      </c>
      <c r="O16" s="630">
        <v>0</v>
      </c>
      <c r="P16" s="630">
        <v>0</v>
      </c>
      <c r="Q16" s="630">
        <v>0</v>
      </c>
      <c r="R16" s="631">
        <v>0</v>
      </c>
      <c r="S16" s="299">
        <f t="shared" si="0"/>
        <v>109614278.98687202</v>
      </c>
      <c r="U16" s="632"/>
    </row>
    <row r="17" spans="1:21" s="161" customFormat="1">
      <c r="A17" s="121">
        <v>10</v>
      </c>
      <c r="B17" s="179" t="s">
        <v>69</v>
      </c>
      <c r="C17" s="630">
        <v>0</v>
      </c>
      <c r="D17" s="630">
        <v>0</v>
      </c>
      <c r="E17" s="630">
        <v>0</v>
      </c>
      <c r="F17" s="630">
        <v>0</v>
      </c>
      <c r="G17" s="630">
        <v>0</v>
      </c>
      <c r="H17" s="630">
        <v>0</v>
      </c>
      <c r="I17" s="630">
        <v>7999289.9181241002</v>
      </c>
      <c r="J17" s="630">
        <v>0</v>
      </c>
      <c r="K17" s="630">
        <v>0</v>
      </c>
      <c r="L17" s="630">
        <v>0</v>
      </c>
      <c r="M17" s="630">
        <v>13437142.860196</v>
      </c>
      <c r="N17" s="630">
        <v>0</v>
      </c>
      <c r="O17" s="630">
        <v>21939802.0855751</v>
      </c>
      <c r="P17" s="630">
        <v>0</v>
      </c>
      <c r="Q17" s="630">
        <v>0</v>
      </c>
      <c r="R17" s="631">
        <v>0</v>
      </c>
      <c r="S17" s="299">
        <f t="shared" si="0"/>
        <v>50346490.947620697</v>
      </c>
      <c r="U17" s="632"/>
    </row>
    <row r="18" spans="1:21" s="161" customFormat="1">
      <c r="A18" s="121">
        <v>11</v>
      </c>
      <c r="B18" s="179" t="s">
        <v>70</v>
      </c>
      <c r="C18" s="630">
        <v>0</v>
      </c>
      <c r="D18" s="630">
        <v>0</v>
      </c>
      <c r="E18" s="630">
        <v>0</v>
      </c>
      <c r="F18" s="630">
        <v>0</v>
      </c>
      <c r="G18" s="630">
        <v>0</v>
      </c>
      <c r="H18" s="630">
        <v>0</v>
      </c>
      <c r="I18" s="630">
        <v>0</v>
      </c>
      <c r="J18" s="630">
        <v>0</v>
      </c>
      <c r="K18" s="630">
        <v>0</v>
      </c>
      <c r="L18" s="630">
        <v>85915.556999999972</v>
      </c>
      <c r="M18" s="630">
        <v>64553236.984828897</v>
      </c>
      <c r="N18" s="630">
        <v>234149.13499999998</v>
      </c>
      <c r="O18" s="630">
        <v>40406944.580068998</v>
      </c>
      <c r="P18" s="630">
        <v>247740.93499999994</v>
      </c>
      <c r="Q18" s="630">
        <v>1964857.425</v>
      </c>
      <c r="R18" s="631">
        <v>0</v>
      </c>
      <c r="S18" s="299">
        <f t="shared" si="0"/>
        <v>130745994.62268239</v>
      </c>
      <c r="U18" s="632"/>
    </row>
    <row r="19" spans="1:21" s="161" customFormat="1">
      <c r="A19" s="121">
        <v>12</v>
      </c>
      <c r="B19" s="179" t="s">
        <v>71</v>
      </c>
      <c r="C19" s="630">
        <v>0</v>
      </c>
      <c r="D19" s="630">
        <v>0</v>
      </c>
      <c r="E19" s="630">
        <v>0</v>
      </c>
      <c r="F19" s="630">
        <v>0</v>
      </c>
      <c r="G19" s="630">
        <v>0</v>
      </c>
      <c r="H19" s="630">
        <v>0</v>
      </c>
      <c r="I19" s="630">
        <v>0</v>
      </c>
      <c r="J19" s="630">
        <v>0</v>
      </c>
      <c r="K19" s="630">
        <v>0</v>
      </c>
      <c r="L19" s="630">
        <v>285821.21000000008</v>
      </c>
      <c r="M19" s="630">
        <v>1937931.7204</v>
      </c>
      <c r="N19" s="630">
        <v>18568752.997230001</v>
      </c>
      <c r="O19" s="630">
        <v>0</v>
      </c>
      <c r="P19" s="630">
        <v>20000</v>
      </c>
      <c r="Q19" s="630">
        <v>0</v>
      </c>
      <c r="R19" s="631">
        <v>0</v>
      </c>
      <c r="S19" s="299">
        <f t="shared" si="0"/>
        <v>20751050.625129998</v>
      </c>
      <c r="U19" s="632"/>
    </row>
    <row r="20" spans="1:21" s="161" customFormat="1">
      <c r="A20" s="121">
        <v>13</v>
      </c>
      <c r="B20" s="179" t="s">
        <v>72</v>
      </c>
      <c r="C20" s="630">
        <v>0</v>
      </c>
      <c r="D20" s="630"/>
      <c r="E20" s="630">
        <v>0</v>
      </c>
      <c r="F20" s="630"/>
      <c r="G20" s="630">
        <v>0</v>
      </c>
      <c r="H20" s="630"/>
      <c r="I20" s="630">
        <v>0</v>
      </c>
      <c r="J20" s="630"/>
      <c r="K20" s="630">
        <v>0</v>
      </c>
      <c r="L20" s="630"/>
      <c r="M20" s="630">
        <v>0</v>
      </c>
      <c r="N20" s="630"/>
      <c r="O20" s="630">
        <v>0</v>
      </c>
      <c r="P20" s="630"/>
      <c r="Q20" s="630">
        <v>0</v>
      </c>
      <c r="R20" s="631"/>
      <c r="S20" s="299">
        <f t="shared" si="0"/>
        <v>0</v>
      </c>
      <c r="U20" s="632"/>
    </row>
    <row r="21" spans="1:21" s="161" customFormat="1">
      <c r="A21" s="121">
        <v>14</v>
      </c>
      <c r="B21" s="179" t="s">
        <v>245</v>
      </c>
      <c r="C21" s="630">
        <v>73516197.771599993</v>
      </c>
      <c r="D21" s="630">
        <v>0</v>
      </c>
      <c r="E21" s="630">
        <v>2662208.6762000001</v>
      </c>
      <c r="F21" s="630">
        <v>0</v>
      </c>
      <c r="G21" s="630">
        <v>0</v>
      </c>
      <c r="H21" s="630">
        <v>270593.79505000002</v>
      </c>
      <c r="I21" s="630">
        <v>0</v>
      </c>
      <c r="J21" s="630">
        <v>0</v>
      </c>
      <c r="K21" s="630">
        <v>0</v>
      </c>
      <c r="L21" s="630">
        <v>5743404.1836200021</v>
      </c>
      <c r="M21" s="630">
        <v>243008259.19286489</v>
      </c>
      <c r="N21" s="630">
        <v>14984939.667899994</v>
      </c>
      <c r="O21" s="630">
        <v>0</v>
      </c>
      <c r="P21" s="630">
        <v>241198.02765</v>
      </c>
      <c r="Q21" s="630">
        <v>17000000</v>
      </c>
      <c r="R21" s="631">
        <v>0</v>
      </c>
      <c r="S21" s="299">
        <f t="shared" si="0"/>
        <v>305789698.6034624</v>
      </c>
      <c r="U21" s="632"/>
    </row>
    <row r="22" spans="1:21" ht="13.5" thickBot="1">
      <c r="A22" s="103"/>
      <c r="B22" s="163" t="s">
        <v>68</v>
      </c>
      <c r="C22" s="272">
        <f>SUM(C8:C21)</f>
        <v>419652022.08160001</v>
      </c>
      <c r="D22" s="272">
        <f t="shared" ref="D22:S22" si="1">SUM(D8:D21)</f>
        <v>0</v>
      </c>
      <c r="E22" s="272">
        <f t="shared" si="1"/>
        <v>152446336.85690001</v>
      </c>
      <c r="F22" s="272">
        <f t="shared" si="1"/>
        <v>0</v>
      </c>
      <c r="G22" s="272">
        <f t="shared" si="1"/>
        <v>313183654.24820578</v>
      </c>
      <c r="H22" s="272">
        <f t="shared" si="1"/>
        <v>345815.25705000001</v>
      </c>
      <c r="I22" s="272">
        <f t="shared" si="1"/>
        <v>14233843.0565241</v>
      </c>
      <c r="J22" s="272">
        <f t="shared" si="1"/>
        <v>0</v>
      </c>
      <c r="K22" s="272">
        <f t="shared" si="1"/>
        <v>342601586.77410179</v>
      </c>
      <c r="L22" s="272">
        <f t="shared" si="1"/>
        <v>14248265.990310004</v>
      </c>
      <c r="M22" s="272">
        <f t="shared" si="1"/>
        <v>1598467114.2957296</v>
      </c>
      <c r="N22" s="272">
        <f t="shared" si="1"/>
        <v>203658430.57264137</v>
      </c>
      <c r="O22" s="272">
        <f t="shared" si="1"/>
        <v>62346746.665644094</v>
      </c>
      <c r="P22" s="272">
        <f t="shared" si="1"/>
        <v>1068246.04165</v>
      </c>
      <c r="Q22" s="272">
        <f t="shared" si="1"/>
        <v>18964857.425000001</v>
      </c>
      <c r="R22" s="272">
        <f t="shared" si="1"/>
        <v>0</v>
      </c>
      <c r="S22" s="300">
        <f t="shared" si="1"/>
        <v>2359639070.2916017</v>
      </c>
      <c r="U22" s="632"/>
    </row>
    <row r="25" spans="1:21">
      <c r="C25" s="596"/>
      <c r="D25" s="596"/>
      <c r="E25" s="596"/>
      <c r="F25" s="596"/>
      <c r="G25" s="596"/>
      <c r="H25" s="596"/>
      <c r="I25" s="596"/>
      <c r="J25" s="596"/>
      <c r="K25" s="596"/>
      <c r="L25" s="596"/>
      <c r="M25" s="596"/>
      <c r="N25" s="596"/>
      <c r="O25" s="596"/>
      <c r="P25" s="596"/>
      <c r="Q25" s="596"/>
      <c r="R25" s="596"/>
      <c r="S25" s="596"/>
      <c r="T25" s="596"/>
    </row>
  </sheetData>
  <mergeCells count="10">
    <mergeCell ref="S6:S7"/>
    <mergeCell ref="O6:P6"/>
    <mergeCell ref="Q6:R6"/>
    <mergeCell ref="B6:B7"/>
    <mergeCell ref="C6:D6"/>
    <mergeCell ref="E6:F6"/>
    <mergeCell ref="G6:H6"/>
    <mergeCell ref="I6:J6"/>
    <mergeCell ref="K6:L6"/>
    <mergeCell ref="M6:N6"/>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
  <sheetViews>
    <sheetView workbookViewId="0">
      <pane xSplit="2" ySplit="6" topLeftCell="P7" activePane="bottomRight" state="frozen"/>
      <selection activeCell="L35" sqref="L35"/>
      <selection pane="topRight" activeCell="L35" sqref="L35"/>
      <selection pane="bottomLeft" activeCell="L35" sqref="L35"/>
      <selection pane="bottomRight" activeCell="L35" sqref="L35"/>
    </sheetView>
  </sheetViews>
  <sheetFormatPr defaultColWidth="9.140625" defaultRowHeight="12.75"/>
  <cols>
    <col min="1" max="1" width="10.42578125" style="2" bestFit="1" customWidth="1"/>
    <col min="2" max="2" width="74.42578125" style="2" customWidth="1"/>
    <col min="3" max="3" width="19" style="2" customWidth="1"/>
    <col min="4" max="4" width="19.42578125" style="2" customWidth="1"/>
    <col min="5" max="5" width="31.140625" style="2" customWidth="1"/>
    <col min="6" max="6" width="29.140625" style="2" customWidth="1"/>
    <col min="7" max="7" width="28.42578125" style="2" customWidth="1"/>
    <col min="8" max="8" width="26.42578125" style="2" customWidth="1"/>
    <col min="9" max="9" width="23.7109375" style="2" customWidth="1"/>
    <col min="10" max="10" width="21.42578125" style="2" customWidth="1"/>
    <col min="11" max="11" width="15.7109375" style="2" customWidth="1"/>
    <col min="12" max="12" width="13.28515625" style="2" customWidth="1"/>
    <col min="13" max="13" width="20.85546875" style="2" customWidth="1"/>
    <col min="14" max="14" width="19.28515625" style="2" customWidth="1"/>
    <col min="15" max="15" width="18.42578125" style="2" customWidth="1"/>
    <col min="16" max="16" width="19" style="2" customWidth="1"/>
    <col min="17" max="17" width="20.28515625" style="2" customWidth="1"/>
    <col min="18" max="18" width="18" style="2" customWidth="1"/>
    <col min="19" max="19" width="36" style="2" customWidth="1"/>
    <col min="20" max="20" width="19.42578125" style="2" customWidth="1"/>
    <col min="21" max="21" width="19.140625" style="2" customWidth="1"/>
    <col min="22" max="22" width="20" style="2" customWidth="1"/>
    <col min="23" max="16384" width="9.140625" style="13"/>
  </cols>
  <sheetData>
    <row r="1" spans="1:22">
      <c r="A1" s="2" t="s">
        <v>188</v>
      </c>
      <c r="B1" s="325" t="str">
        <f>Info!C2</f>
        <v>სს "ბაზისბანკი"</v>
      </c>
    </row>
    <row r="2" spans="1:22">
      <c r="A2" s="2" t="s">
        <v>189</v>
      </c>
      <c r="B2" s="455">
        <f>'1. key ratios'!B2</f>
        <v>44834</v>
      </c>
    </row>
    <row r="4" spans="1:22" ht="27.75" thickBot="1">
      <c r="A4" s="2" t="s">
        <v>335</v>
      </c>
      <c r="B4" s="295" t="s">
        <v>357</v>
      </c>
      <c r="V4" s="206" t="s">
        <v>93</v>
      </c>
    </row>
    <row r="5" spans="1:22">
      <c r="A5" s="101"/>
      <c r="B5" s="102"/>
      <c r="C5" s="735" t="s">
        <v>198</v>
      </c>
      <c r="D5" s="736"/>
      <c r="E5" s="736"/>
      <c r="F5" s="736"/>
      <c r="G5" s="736"/>
      <c r="H5" s="736"/>
      <c r="I5" s="736"/>
      <c r="J5" s="736"/>
      <c r="K5" s="736"/>
      <c r="L5" s="737"/>
      <c r="M5" s="735" t="s">
        <v>199</v>
      </c>
      <c r="N5" s="736"/>
      <c r="O5" s="736"/>
      <c r="P5" s="736"/>
      <c r="Q5" s="736"/>
      <c r="R5" s="736"/>
      <c r="S5" s="737"/>
      <c r="T5" s="740" t="s">
        <v>355</v>
      </c>
      <c r="U5" s="740" t="s">
        <v>354</v>
      </c>
      <c r="V5" s="738" t="s">
        <v>200</v>
      </c>
    </row>
    <row r="6" spans="1:22" s="68" customFormat="1" ht="127.5">
      <c r="A6" s="119"/>
      <c r="B6" s="181"/>
      <c r="C6" s="99" t="s">
        <v>201</v>
      </c>
      <c r="D6" s="98" t="s">
        <v>202</v>
      </c>
      <c r="E6" s="95" t="s">
        <v>203</v>
      </c>
      <c r="F6" s="296" t="s">
        <v>349</v>
      </c>
      <c r="G6" s="98" t="s">
        <v>204</v>
      </c>
      <c r="H6" s="98" t="s">
        <v>205</v>
      </c>
      <c r="I6" s="98" t="s">
        <v>206</v>
      </c>
      <c r="J6" s="98" t="s">
        <v>244</v>
      </c>
      <c r="K6" s="98" t="s">
        <v>207</v>
      </c>
      <c r="L6" s="100" t="s">
        <v>208</v>
      </c>
      <c r="M6" s="99" t="s">
        <v>209</v>
      </c>
      <c r="N6" s="98" t="s">
        <v>210</v>
      </c>
      <c r="O6" s="98" t="s">
        <v>211</v>
      </c>
      <c r="P6" s="98" t="s">
        <v>212</v>
      </c>
      <c r="Q6" s="98" t="s">
        <v>213</v>
      </c>
      <c r="R6" s="98" t="s">
        <v>214</v>
      </c>
      <c r="S6" s="100" t="s">
        <v>215</v>
      </c>
      <c r="T6" s="741"/>
      <c r="U6" s="741"/>
      <c r="V6" s="739"/>
    </row>
    <row r="7" spans="1:22" s="161" customFormat="1">
      <c r="A7" s="162">
        <v>1</v>
      </c>
      <c r="B7" s="160" t="s">
        <v>216</v>
      </c>
      <c r="C7" s="273"/>
      <c r="D7" s="271">
        <v>0</v>
      </c>
      <c r="E7" s="271"/>
      <c r="F7" s="271"/>
      <c r="G7" s="271"/>
      <c r="H7" s="271"/>
      <c r="I7" s="271"/>
      <c r="J7" s="271"/>
      <c r="K7" s="271"/>
      <c r="L7" s="274"/>
      <c r="M7" s="273"/>
      <c r="N7" s="271"/>
      <c r="O7" s="271"/>
      <c r="P7" s="271"/>
      <c r="Q7" s="271"/>
      <c r="R7" s="271"/>
      <c r="S7" s="274"/>
      <c r="T7" s="290">
        <v>0</v>
      </c>
      <c r="U7" s="289"/>
      <c r="V7" s="275">
        <f>SUM(C7:S7)</f>
        <v>0</v>
      </c>
    </row>
    <row r="8" spans="1:22" s="161" customFormat="1">
      <c r="A8" s="162">
        <v>2</v>
      </c>
      <c r="B8" s="160" t="s">
        <v>217</v>
      </c>
      <c r="C8" s="273"/>
      <c r="D8" s="271">
        <v>0</v>
      </c>
      <c r="E8" s="271"/>
      <c r="F8" s="271"/>
      <c r="G8" s="271"/>
      <c r="H8" s="271"/>
      <c r="I8" s="271"/>
      <c r="J8" s="271"/>
      <c r="K8" s="271"/>
      <c r="L8" s="274"/>
      <c r="M8" s="273"/>
      <c r="N8" s="271"/>
      <c r="O8" s="271"/>
      <c r="P8" s="271"/>
      <c r="Q8" s="271"/>
      <c r="R8" s="271"/>
      <c r="S8" s="274"/>
      <c r="T8" s="289">
        <v>0</v>
      </c>
      <c r="U8" s="289"/>
      <c r="V8" s="275">
        <f t="shared" ref="V8:V20" si="0">SUM(C8:S8)</f>
        <v>0</v>
      </c>
    </row>
    <row r="9" spans="1:22" s="161" customFormat="1">
      <c r="A9" s="162">
        <v>3</v>
      </c>
      <c r="B9" s="160" t="s">
        <v>218</v>
      </c>
      <c r="C9" s="273"/>
      <c r="D9" s="271">
        <v>18.2</v>
      </c>
      <c r="E9" s="271"/>
      <c r="F9" s="271"/>
      <c r="G9" s="271"/>
      <c r="H9" s="271"/>
      <c r="I9" s="271"/>
      <c r="J9" s="271"/>
      <c r="K9" s="271"/>
      <c r="L9" s="274"/>
      <c r="M9" s="273"/>
      <c r="N9" s="271"/>
      <c r="O9" s="271"/>
      <c r="P9" s="271"/>
      <c r="Q9" s="271"/>
      <c r="R9" s="271"/>
      <c r="S9" s="274"/>
      <c r="T9" s="289">
        <v>18.2</v>
      </c>
      <c r="U9" s="289"/>
      <c r="V9" s="275">
        <f>SUM(C9:S9)</f>
        <v>18.2</v>
      </c>
    </row>
    <row r="10" spans="1:22" s="161" customFormat="1">
      <c r="A10" s="162">
        <v>4</v>
      </c>
      <c r="B10" s="160" t="s">
        <v>219</v>
      </c>
      <c r="C10" s="273"/>
      <c r="D10" s="271">
        <v>0</v>
      </c>
      <c r="E10" s="271"/>
      <c r="F10" s="271"/>
      <c r="G10" s="271"/>
      <c r="H10" s="271"/>
      <c r="I10" s="271"/>
      <c r="J10" s="271"/>
      <c r="K10" s="271"/>
      <c r="L10" s="274"/>
      <c r="M10" s="273"/>
      <c r="N10" s="271"/>
      <c r="O10" s="271"/>
      <c r="P10" s="271"/>
      <c r="Q10" s="271"/>
      <c r="R10" s="271"/>
      <c r="S10" s="274"/>
      <c r="T10" s="289">
        <v>0</v>
      </c>
      <c r="U10" s="289"/>
      <c r="V10" s="275">
        <f t="shared" si="0"/>
        <v>0</v>
      </c>
    </row>
    <row r="11" spans="1:22" s="161" customFormat="1">
      <c r="A11" s="162">
        <v>5</v>
      </c>
      <c r="B11" s="160" t="s">
        <v>220</v>
      </c>
      <c r="C11" s="273"/>
      <c r="D11" s="271">
        <v>0</v>
      </c>
      <c r="E11" s="271"/>
      <c r="F11" s="271"/>
      <c r="G11" s="271"/>
      <c r="H11" s="271"/>
      <c r="I11" s="271"/>
      <c r="J11" s="271"/>
      <c r="K11" s="271"/>
      <c r="L11" s="274"/>
      <c r="M11" s="273"/>
      <c r="N11" s="271"/>
      <c r="O11" s="271"/>
      <c r="P11" s="271"/>
      <c r="Q11" s="271"/>
      <c r="R11" s="271"/>
      <c r="S11" s="274"/>
      <c r="T11" s="289">
        <v>0</v>
      </c>
      <c r="U11" s="289"/>
      <c r="V11" s="275">
        <f t="shared" si="0"/>
        <v>0</v>
      </c>
    </row>
    <row r="12" spans="1:22" s="161" customFormat="1">
      <c r="A12" s="162">
        <v>6</v>
      </c>
      <c r="B12" s="160" t="s">
        <v>221</v>
      </c>
      <c r="C12" s="273"/>
      <c r="D12" s="271">
        <v>0</v>
      </c>
      <c r="E12" s="271"/>
      <c r="F12" s="271"/>
      <c r="G12" s="271"/>
      <c r="H12" s="271"/>
      <c r="I12" s="271"/>
      <c r="J12" s="271"/>
      <c r="K12" s="271"/>
      <c r="L12" s="274"/>
      <c r="M12" s="273"/>
      <c r="N12" s="271"/>
      <c r="O12" s="271"/>
      <c r="P12" s="271"/>
      <c r="Q12" s="271"/>
      <c r="R12" s="271"/>
      <c r="S12" s="274"/>
      <c r="T12" s="289">
        <v>0</v>
      </c>
      <c r="U12" s="289"/>
      <c r="V12" s="275">
        <f t="shared" si="0"/>
        <v>0</v>
      </c>
    </row>
    <row r="13" spans="1:22" s="161" customFormat="1">
      <c r="A13" s="162">
        <v>7</v>
      </c>
      <c r="B13" s="160" t="s">
        <v>73</v>
      </c>
      <c r="C13" s="273"/>
      <c r="D13" s="271">
        <v>25424350.904134519</v>
      </c>
      <c r="E13" s="271"/>
      <c r="F13" s="271"/>
      <c r="G13" s="271"/>
      <c r="H13" s="271"/>
      <c r="I13" s="271"/>
      <c r="J13" s="271"/>
      <c r="K13" s="271"/>
      <c r="L13" s="274"/>
      <c r="M13" s="273"/>
      <c r="N13" s="271"/>
      <c r="O13" s="271"/>
      <c r="P13" s="271"/>
      <c r="Q13" s="271"/>
      <c r="R13" s="271"/>
      <c r="S13" s="274"/>
      <c r="T13" s="289">
        <v>13612407.637292899</v>
      </c>
      <c r="U13" s="289">
        <v>11811943.266841622</v>
      </c>
      <c r="V13" s="275">
        <f t="shared" si="0"/>
        <v>25424350.904134519</v>
      </c>
    </row>
    <row r="14" spans="1:22" s="161" customFormat="1">
      <c r="A14" s="162">
        <v>8</v>
      </c>
      <c r="B14" s="160" t="s">
        <v>74</v>
      </c>
      <c r="C14" s="273"/>
      <c r="D14" s="271">
        <v>1377022.1309914999</v>
      </c>
      <c r="E14" s="271"/>
      <c r="F14" s="271"/>
      <c r="G14" s="271"/>
      <c r="H14" s="271"/>
      <c r="I14" s="271"/>
      <c r="J14" s="271"/>
      <c r="K14" s="271"/>
      <c r="L14" s="274"/>
      <c r="M14" s="273"/>
      <c r="N14" s="271"/>
      <c r="O14" s="271"/>
      <c r="P14" s="271"/>
      <c r="Q14" s="271"/>
      <c r="R14" s="271"/>
      <c r="S14" s="274"/>
      <c r="T14" s="289">
        <v>1291831.7309915</v>
      </c>
      <c r="U14" s="289">
        <v>85190.399999999994</v>
      </c>
      <c r="V14" s="275">
        <f t="shared" si="0"/>
        <v>1377022.1309914999</v>
      </c>
    </row>
    <row r="15" spans="1:22" s="161" customFormat="1">
      <c r="A15" s="162">
        <v>9</v>
      </c>
      <c r="B15" s="160" t="s">
        <v>75</v>
      </c>
      <c r="C15" s="273"/>
      <c r="D15" s="271">
        <v>0</v>
      </c>
      <c r="E15" s="271"/>
      <c r="F15" s="271"/>
      <c r="G15" s="271"/>
      <c r="H15" s="271"/>
      <c r="I15" s="271"/>
      <c r="J15" s="271"/>
      <c r="K15" s="271"/>
      <c r="L15" s="274"/>
      <c r="M15" s="273"/>
      <c r="N15" s="271"/>
      <c r="O15" s="271"/>
      <c r="P15" s="271"/>
      <c r="Q15" s="271"/>
      <c r="R15" s="271"/>
      <c r="S15" s="274"/>
      <c r="T15" s="289">
        <v>0</v>
      </c>
      <c r="U15" s="289">
        <v>0</v>
      </c>
      <c r="V15" s="275">
        <f t="shared" si="0"/>
        <v>0</v>
      </c>
    </row>
    <row r="16" spans="1:22" s="161" customFormat="1">
      <c r="A16" s="162">
        <v>10</v>
      </c>
      <c r="B16" s="160" t="s">
        <v>69</v>
      </c>
      <c r="C16" s="273"/>
      <c r="D16" s="271">
        <v>0</v>
      </c>
      <c r="E16" s="271"/>
      <c r="F16" s="271"/>
      <c r="G16" s="271"/>
      <c r="H16" s="271"/>
      <c r="I16" s="271"/>
      <c r="J16" s="271"/>
      <c r="K16" s="271"/>
      <c r="L16" s="274"/>
      <c r="M16" s="273"/>
      <c r="N16" s="271"/>
      <c r="O16" s="271"/>
      <c r="P16" s="271"/>
      <c r="Q16" s="271"/>
      <c r="R16" s="271"/>
      <c r="S16" s="274"/>
      <c r="T16" s="289">
        <v>0</v>
      </c>
      <c r="U16" s="289"/>
      <c r="V16" s="275">
        <f t="shared" si="0"/>
        <v>0</v>
      </c>
    </row>
    <row r="17" spans="1:22" s="161" customFormat="1">
      <c r="A17" s="162">
        <v>11</v>
      </c>
      <c r="B17" s="160" t="s">
        <v>70</v>
      </c>
      <c r="C17" s="273"/>
      <c r="D17" s="271">
        <v>12897263.360295299</v>
      </c>
      <c r="E17" s="271"/>
      <c r="F17" s="271"/>
      <c r="G17" s="271"/>
      <c r="H17" s="271"/>
      <c r="I17" s="271"/>
      <c r="J17" s="271"/>
      <c r="K17" s="271"/>
      <c r="L17" s="274"/>
      <c r="M17" s="273"/>
      <c r="N17" s="271"/>
      <c r="O17" s="271"/>
      <c r="P17" s="271"/>
      <c r="Q17" s="271"/>
      <c r="R17" s="271"/>
      <c r="S17" s="274"/>
      <c r="T17" s="289">
        <v>12897263.360295299</v>
      </c>
      <c r="U17" s="289">
        <v>0</v>
      </c>
      <c r="V17" s="275">
        <f t="shared" si="0"/>
        <v>12897263.360295299</v>
      </c>
    </row>
    <row r="18" spans="1:22" s="161" customFormat="1">
      <c r="A18" s="162">
        <v>12</v>
      </c>
      <c r="B18" s="160" t="s">
        <v>71</v>
      </c>
      <c r="C18" s="273"/>
      <c r="D18" s="271">
        <v>1204600.7881820002</v>
      </c>
      <c r="E18" s="271"/>
      <c r="F18" s="271"/>
      <c r="G18" s="271"/>
      <c r="H18" s="271"/>
      <c r="I18" s="271"/>
      <c r="J18" s="271"/>
      <c r="K18" s="271"/>
      <c r="L18" s="274"/>
      <c r="M18" s="273"/>
      <c r="N18" s="271"/>
      <c r="O18" s="271"/>
      <c r="P18" s="271"/>
      <c r="Q18" s="271"/>
      <c r="R18" s="271"/>
      <c r="S18" s="274"/>
      <c r="T18" s="289">
        <v>73.599999999999994</v>
      </c>
      <c r="U18" s="289">
        <v>1204527.1881820001</v>
      </c>
      <c r="V18" s="275">
        <f t="shared" si="0"/>
        <v>1204600.7881820002</v>
      </c>
    </row>
    <row r="19" spans="1:22" s="161" customFormat="1">
      <c r="A19" s="162">
        <v>13</v>
      </c>
      <c r="B19" s="160" t="s">
        <v>72</v>
      </c>
      <c r="C19" s="273"/>
      <c r="D19" s="271">
        <v>0</v>
      </c>
      <c r="E19" s="271"/>
      <c r="F19" s="271"/>
      <c r="G19" s="271"/>
      <c r="H19" s="271"/>
      <c r="I19" s="271"/>
      <c r="J19" s="271"/>
      <c r="K19" s="271"/>
      <c r="L19" s="274"/>
      <c r="M19" s="273"/>
      <c r="N19" s="271"/>
      <c r="O19" s="271"/>
      <c r="P19" s="271"/>
      <c r="Q19" s="271"/>
      <c r="R19" s="271"/>
      <c r="S19" s="274"/>
      <c r="T19" s="289">
        <v>0</v>
      </c>
      <c r="U19" s="289"/>
      <c r="V19" s="275">
        <f t="shared" si="0"/>
        <v>0</v>
      </c>
    </row>
    <row r="20" spans="1:22" s="161" customFormat="1">
      <c r="A20" s="162">
        <v>14</v>
      </c>
      <c r="B20" s="160" t="s">
        <v>245</v>
      </c>
      <c r="C20" s="273"/>
      <c r="D20" s="271">
        <v>2390470.6479978999</v>
      </c>
      <c r="E20" s="271"/>
      <c r="F20" s="271"/>
      <c r="G20" s="271"/>
      <c r="H20" s="271"/>
      <c r="I20" s="271"/>
      <c r="J20" s="271"/>
      <c r="K20" s="271"/>
      <c r="L20" s="274"/>
      <c r="M20" s="273"/>
      <c r="N20" s="271"/>
      <c r="O20" s="271"/>
      <c r="P20" s="271"/>
      <c r="Q20" s="271"/>
      <c r="R20" s="271"/>
      <c r="S20" s="274"/>
      <c r="T20" s="289">
        <v>1273803.4694310999</v>
      </c>
      <c r="U20" s="289">
        <v>1116667.1785668</v>
      </c>
      <c r="V20" s="275">
        <f t="shared" si="0"/>
        <v>2390470.6479978999</v>
      </c>
    </row>
    <row r="21" spans="1:22" ht="13.5" thickBot="1">
      <c r="A21" s="103"/>
      <c r="B21" s="104" t="s">
        <v>68</v>
      </c>
      <c r="C21" s="276">
        <f>SUM(C7:C20)</f>
        <v>0</v>
      </c>
      <c r="D21" s="272">
        <f t="shared" ref="D21:V21" si="1">SUM(D7:D20)</f>
        <v>43293726.031601213</v>
      </c>
      <c r="E21" s="272">
        <f t="shared" si="1"/>
        <v>0</v>
      </c>
      <c r="F21" s="272">
        <f t="shared" si="1"/>
        <v>0</v>
      </c>
      <c r="G21" s="272">
        <f t="shared" si="1"/>
        <v>0</v>
      </c>
      <c r="H21" s="272">
        <f t="shared" si="1"/>
        <v>0</v>
      </c>
      <c r="I21" s="272">
        <f t="shared" si="1"/>
        <v>0</v>
      </c>
      <c r="J21" s="272">
        <f t="shared" si="1"/>
        <v>0</v>
      </c>
      <c r="K21" s="272">
        <f t="shared" si="1"/>
        <v>0</v>
      </c>
      <c r="L21" s="277">
        <f t="shared" si="1"/>
        <v>0</v>
      </c>
      <c r="M21" s="276">
        <f t="shared" si="1"/>
        <v>0</v>
      </c>
      <c r="N21" s="272">
        <f t="shared" si="1"/>
        <v>0</v>
      </c>
      <c r="O21" s="272">
        <f t="shared" si="1"/>
        <v>0</v>
      </c>
      <c r="P21" s="272">
        <f t="shared" si="1"/>
        <v>0</v>
      </c>
      <c r="Q21" s="272">
        <f t="shared" si="1"/>
        <v>0</v>
      </c>
      <c r="R21" s="272">
        <f t="shared" si="1"/>
        <v>0</v>
      </c>
      <c r="S21" s="277">
        <f t="shared" si="1"/>
        <v>0</v>
      </c>
      <c r="T21" s="277">
        <f>SUM(T7:T20)</f>
        <v>29075397.998010796</v>
      </c>
      <c r="U21" s="277">
        <f t="shared" si="1"/>
        <v>14218328.033590423</v>
      </c>
      <c r="V21" s="278">
        <f t="shared" si="1"/>
        <v>43293726.031601213</v>
      </c>
    </row>
    <row r="24" spans="1:22">
      <c r="A24" s="19"/>
      <c r="B24" s="19"/>
      <c r="C24" s="72"/>
      <c r="D24" s="72"/>
      <c r="E24" s="72"/>
    </row>
    <row r="25" spans="1:22">
      <c r="A25" s="96"/>
      <c r="B25" s="96"/>
      <c r="C25" s="19"/>
      <c r="D25" s="72"/>
      <c r="E25" s="72"/>
    </row>
    <row r="26" spans="1:22">
      <c r="A26" s="96"/>
      <c r="B26" s="97"/>
      <c r="C26" s="19"/>
      <c r="D26" s="72"/>
      <c r="E26" s="72"/>
    </row>
    <row r="27" spans="1:22">
      <c r="A27" s="96"/>
      <c r="B27" s="96"/>
      <c r="C27" s="19"/>
      <c r="D27" s="72"/>
      <c r="E27" s="72"/>
    </row>
    <row r="28" spans="1:22">
      <c r="A28" s="96"/>
      <c r="B28" s="97"/>
      <c r="C28" s="19"/>
      <c r="D28" s="72"/>
      <c r="E28" s="72"/>
    </row>
  </sheetData>
  <mergeCells count="5">
    <mergeCell ref="C5:L5"/>
    <mergeCell ref="M5:S5"/>
    <mergeCell ref="V5:V6"/>
    <mergeCell ref="T5:T6"/>
    <mergeCell ref="U5:U6"/>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workbookViewId="0">
      <pane xSplit="1" ySplit="7" topLeftCell="B8" activePane="bottomRight" state="frozen"/>
      <selection activeCell="L35" sqref="L35"/>
      <selection pane="topRight" activeCell="L35" sqref="L35"/>
      <selection pane="bottomLeft" activeCell="L35" sqref="L35"/>
      <selection pane="bottomRight" activeCell="L35" sqref="L35"/>
    </sheetView>
  </sheetViews>
  <sheetFormatPr defaultColWidth="9.140625" defaultRowHeight="12.75"/>
  <cols>
    <col min="1" max="1" width="10.42578125" style="2" bestFit="1" customWidth="1"/>
    <col min="2" max="2" width="101.85546875" style="2" customWidth="1"/>
    <col min="3" max="3" width="13.7109375" style="2" customWidth="1"/>
    <col min="4" max="4" width="14.85546875" style="2" bestFit="1" customWidth="1"/>
    <col min="5" max="5" width="17.7109375" style="2" customWidth="1"/>
    <col min="6" max="6" width="15.85546875" style="2" customWidth="1"/>
    <col min="7" max="7" width="17.42578125" style="2" customWidth="1"/>
    <col min="8" max="8" width="15.28515625" style="2" customWidth="1"/>
    <col min="9" max="16384" width="9.140625" style="13"/>
  </cols>
  <sheetData>
    <row r="1" spans="1:10">
      <c r="A1" s="2" t="s">
        <v>188</v>
      </c>
      <c r="B1" s="325" t="str">
        <f>Info!C2</f>
        <v>სს "ბაზისბანკი"</v>
      </c>
    </row>
    <row r="2" spans="1:10">
      <c r="A2" s="2" t="s">
        <v>189</v>
      </c>
      <c r="B2" s="455">
        <f>'1. key ratios'!B2</f>
        <v>44834</v>
      </c>
    </row>
    <row r="4" spans="1:10" ht="13.5" thickBot="1">
      <c r="A4" s="2" t="s">
        <v>336</v>
      </c>
      <c r="B4" s="292" t="s">
        <v>358</v>
      </c>
    </row>
    <row r="5" spans="1:10">
      <c r="A5" s="101"/>
      <c r="B5" s="158"/>
      <c r="C5" s="164" t="s">
        <v>0</v>
      </c>
      <c r="D5" s="164" t="s">
        <v>1</v>
      </c>
      <c r="E5" s="164" t="s">
        <v>2</v>
      </c>
      <c r="F5" s="164" t="s">
        <v>3</v>
      </c>
      <c r="G5" s="288" t="s">
        <v>4</v>
      </c>
      <c r="H5" s="165" t="s">
        <v>5</v>
      </c>
      <c r="I5" s="25"/>
    </row>
    <row r="6" spans="1:10" ht="15" customHeight="1">
      <c r="A6" s="157"/>
      <c r="B6" s="23"/>
      <c r="C6" s="742" t="s">
        <v>350</v>
      </c>
      <c r="D6" s="746" t="s">
        <v>360</v>
      </c>
      <c r="E6" s="747"/>
      <c r="F6" s="742" t="s">
        <v>361</v>
      </c>
      <c r="G6" s="742" t="s">
        <v>362</v>
      </c>
      <c r="H6" s="744" t="s">
        <v>352</v>
      </c>
      <c r="I6" s="25"/>
    </row>
    <row r="7" spans="1:10" ht="63.75">
      <c r="A7" s="157"/>
      <c r="B7" s="23"/>
      <c r="C7" s="743"/>
      <c r="D7" s="291" t="s">
        <v>353</v>
      </c>
      <c r="E7" s="291" t="s">
        <v>351</v>
      </c>
      <c r="F7" s="743"/>
      <c r="G7" s="743"/>
      <c r="H7" s="745"/>
      <c r="I7" s="25"/>
    </row>
    <row r="8" spans="1:10">
      <c r="A8" s="92">
        <v>1</v>
      </c>
      <c r="B8" s="74" t="s">
        <v>216</v>
      </c>
      <c r="C8" s="469">
        <v>556467218.6099</v>
      </c>
      <c r="D8" s="481"/>
      <c r="E8" s="469"/>
      <c r="F8" s="469">
        <v>210331394.2999</v>
      </c>
      <c r="G8" s="633">
        <v>210331394.2999</v>
      </c>
      <c r="H8" s="297">
        <f>G8/(C8+E8)</f>
        <v>0.37797625316604416</v>
      </c>
      <c r="J8" s="635"/>
    </row>
    <row r="9" spans="1:10" ht="15" customHeight="1">
      <c r="A9" s="92">
        <v>2</v>
      </c>
      <c r="B9" s="74" t="s">
        <v>217</v>
      </c>
      <c r="C9" s="469">
        <v>0</v>
      </c>
      <c r="D9" s="481"/>
      <c r="E9" s="469"/>
      <c r="F9" s="469">
        <v>0</v>
      </c>
      <c r="G9" s="633">
        <v>0</v>
      </c>
      <c r="H9" s="297"/>
      <c r="J9" s="635"/>
    </row>
    <row r="10" spans="1:10">
      <c r="A10" s="92">
        <v>3</v>
      </c>
      <c r="B10" s="74" t="s">
        <v>218</v>
      </c>
      <c r="C10" s="469">
        <v>50092708.466200002</v>
      </c>
      <c r="D10" s="481">
        <v>0</v>
      </c>
      <c r="E10" s="469">
        <v>0</v>
      </c>
      <c r="F10" s="469">
        <v>50092708.466200002</v>
      </c>
      <c r="G10" s="633">
        <v>50092690.266199999</v>
      </c>
      <c r="H10" s="297">
        <f t="shared" ref="H10:H21" si="0">G10/(C10+E10)</f>
        <v>0.99999963667366842</v>
      </c>
      <c r="J10" s="635"/>
    </row>
    <row r="11" spans="1:10">
      <c r="A11" s="92">
        <v>4</v>
      </c>
      <c r="B11" s="74" t="s">
        <v>219</v>
      </c>
      <c r="C11" s="469">
        <v>0</v>
      </c>
      <c r="D11" s="481"/>
      <c r="E11" s="469"/>
      <c r="F11" s="469">
        <v>0</v>
      </c>
      <c r="G11" s="633">
        <v>0</v>
      </c>
      <c r="H11" s="297"/>
      <c r="J11" s="635"/>
    </row>
    <row r="12" spans="1:10">
      <c r="A12" s="92">
        <v>5</v>
      </c>
      <c r="B12" s="74" t="s">
        <v>220</v>
      </c>
      <c r="C12" s="469">
        <v>0</v>
      </c>
      <c r="D12" s="481"/>
      <c r="E12" s="469"/>
      <c r="F12" s="469">
        <v>0</v>
      </c>
      <c r="G12" s="633">
        <v>0</v>
      </c>
      <c r="H12" s="297"/>
      <c r="J12" s="635"/>
    </row>
    <row r="13" spans="1:10">
      <c r="A13" s="92">
        <v>6</v>
      </c>
      <c r="B13" s="74" t="s">
        <v>221</v>
      </c>
      <c r="C13" s="469">
        <v>156553632.75669998</v>
      </c>
      <c r="D13" s="481"/>
      <c r="E13" s="469"/>
      <c r="F13" s="469">
        <v>33609053.642940007</v>
      </c>
      <c r="G13" s="633">
        <v>33609053.642940007</v>
      </c>
      <c r="H13" s="297">
        <f t="shared" si="0"/>
        <v>0.21468076499490651</v>
      </c>
      <c r="J13" s="635"/>
    </row>
    <row r="14" spans="1:10">
      <c r="A14" s="92">
        <v>7</v>
      </c>
      <c r="B14" s="74" t="s">
        <v>73</v>
      </c>
      <c r="C14" s="469">
        <v>1014571489.3337396</v>
      </c>
      <c r="D14" s="481">
        <v>304838054.66970277</v>
      </c>
      <c r="E14" s="469">
        <v>178115639.87820145</v>
      </c>
      <c r="F14" s="481">
        <v>1190961278.1324685</v>
      </c>
      <c r="G14" s="634">
        <v>1165536927.228334</v>
      </c>
      <c r="H14" s="297">
        <f>G14/(C14+E14)</f>
        <v>0.97723610717460629</v>
      </c>
      <c r="J14" s="635"/>
    </row>
    <row r="15" spans="1:10">
      <c r="A15" s="92">
        <v>8</v>
      </c>
      <c r="B15" s="74" t="s">
        <v>74</v>
      </c>
      <c r="C15" s="469">
        <v>342601586.77410179</v>
      </c>
      <c r="D15" s="481">
        <v>864091.6400000006</v>
      </c>
      <c r="E15" s="469">
        <v>522602.47500000044</v>
      </c>
      <c r="F15" s="481">
        <v>257397121.96432635</v>
      </c>
      <c r="G15" s="634">
        <v>256020099.83333483</v>
      </c>
      <c r="H15" s="297">
        <f t="shared" si="0"/>
        <v>0.74614413047827699</v>
      </c>
      <c r="J15" s="635"/>
    </row>
    <row r="16" spans="1:10">
      <c r="A16" s="92">
        <v>9</v>
      </c>
      <c r="B16" s="74" t="s">
        <v>75</v>
      </c>
      <c r="C16" s="469">
        <v>313183654.24820578</v>
      </c>
      <c r="D16" s="481">
        <v>0</v>
      </c>
      <c r="E16" s="469">
        <v>0</v>
      </c>
      <c r="F16" s="481">
        <v>109614278.98687202</v>
      </c>
      <c r="G16" s="634">
        <v>109614278.98687202</v>
      </c>
      <c r="H16" s="297">
        <f t="shared" si="0"/>
        <v>0.35</v>
      </c>
      <c r="J16" s="635"/>
    </row>
    <row r="17" spans="1:10">
      <c r="A17" s="92">
        <v>10</v>
      </c>
      <c r="B17" s="74" t="s">
        <v>69</v>
      </c>
      <c r="C17" s="469">
        <v>43376234.8638952</v>
      </c>
      <c r="D17" s="481">
        <v>0</v>
      </c>
      <c r="E17" s="469">
        <v>0</v>
      </c>
      <c r="F17" s="481">
        <v>50346490.947620697</v>
      </c>
      <c r="G17" s="634">
        <v>50346490.947620697</v>
      </c>
      <c r="H17" s="297">
        <f t="shared" si="0"/>
        <v>1.1606929717527716</v>
      </c>
      <c r="J17" s="635"/>
    </row>
    <row r="18" spans="1:10">
      <c r="A18" s="92">
        <v>11</v>
      </c>
      <c r="B18" s="74" t="s">
        <v>70</v>
      </c>
      <c r="C18" s="469">
        <v>106925038.98989789</v>
      </c>
      <c r="D18" s="481">
        <v>941389.12999999942</v>
      </c>
      <c r="E18" s="469">
        <v>567805.62699999893</v>
      </c>
      <c r="F18" s="481">
        <v>130745994.62268239</v>
      </c>
      <c r="G18" s="634">
        <v>117848731.2623871</v>
      </c>
      <c r="H18" s="297">
        <f t="shared" si="0"/>
        <v>1.0963402418309549</v>
      </c>
      <c r="J18" s="635"/>
    </row>
    <row r="19" spans="1:10">
      <c r="A19" s="92">
        <v>12</v>
      </c>
      <c r="B19" s="74" t="s">
        <v>71</v>
      </c>
      <c r="C19" s="469">
        <v>1937931.7204</v>
      </c>
      <c r="D19" s="481">
        <v>41057124.875700004</v>
      </c>
      <c r="E19" s="469">
        <v>18874574.207229994</v>
      </c>
      <c r="F19" s="481">
        <v>20751050.625129998</v>
      </c>
      <c r="G19" s="634">
        <v>19546449.836947996</v>
      </c>
      <c r="H19" s="297">
        <f t="shared" si="0"/>
        <v>0.93916849344887288</v>
      </c>
      <c r="J19" s="635"/>
    </row>
    <row r="20" spans="1:10">
      <c r="A20" s="92">
        <v>13</v>
      </c>
      <c r="B20" s="74" t="s">
        <v>72</v>
      </c>
      <c r="C20" s="469">
        <v>0</v>
      </c>
      <c r="D20" s="481"/>
      <c r="E20" s="469"/>
      <c r="F20" s="481">
        <v>0</v>
      </c>
      <c r="G20" s="634">
        <v>0</v>
      </c>
      <c r="H20" s="297"/>
      <c r="J20" s="635"/>
    </row>
    <row r="21" spans="1:10">
      <c r="A21" s="92">
        <v>14</v>
      </c>
      <c r="B21" s="74" t="s">
        <v>245</v>
      </c>
      <c r="C21" s="469">
        <v>336186665.64066494</v>
      </c>
      <c r="D21" s="481">
        <v>32880439.88420007</v>
      </c>
      <c r="E21" s="469">
        <v>21240135.67422004</v>
      </c>
      <c r="F21" s="481">
        <v>305789698.6034624</v>
      </c>
      <c r="G21" s="634">
        <v>303399227.95546454</v>
      </c>
      <c r="H21" s="297">
        <f t="shared" si="0"/>
        <v>0.84884297103444306</v>
      </c>
      <c r="J21" s="635"/>
    </row>
    <row r="22" spans="1:10" ht="13.5" thickBot="1">
      <c r="A22" s="159"/>
      <c r="B22" s="166" t="s">
        <v>68</v>
      </c>
      <c r="C22" s="272">
        <f>SUM(C8:C21)</f>
        <v>2921896161.4037051</v>
      </c>
      <c r="D22" s="272">
        <f>SUM(D8:D21)</f>
        <v>380581100.19960284</v>
      </c>
      <c r="E22" s="272">
        <f>SUM(E8:E21)</f>
        <v>219320757.86165148</v>
      </c>
      <c r="F22" s="272">
        <f>SUM(F8:F21)</f>
        <v>2359639070.2916021</v>
      </c>
      <c r="G22" s="272">
        <f>SUM(G8:G21)</f>
        <v>2316345344.2600007</v>
      </c>
      <c r="H22" s="298">
        <f>G22/(C22+E22)</f>
        <v>0.73740381635335439</v>
      </c>
      <c r="J22" s="635"/>
    </row>
    <row r="25" spans="1:10">
      <c r="C25" s="596"/>
      <c r="D25" s="596"/>
      <c r="E25" s="596"/>
      <c r="F25" s="596"/>
      <c r="G25" s="596"/>
    </row>
    <row r="26" spans="1:10">
      <c r="C26" s="596"/>
      <c r="D26" s="596"/>
      <c r="E26" s="596"/>
      <c r="F26" s="596"/>
      <c r="G26" s="596"/>
      <c r="H26" s="596"/>
    </row>
    <row r="28" spans="1:10" ht="10.5" customHeight="1"/>
  </sheetData>
  <mergeCells count="5">
    <mergeCell ref="C6:C7"/>
    <mergeCell ref="F6:F7"/>
    <mergeCell ref="G6:G7"/>
    <mergeCell ref="H6:H7"/>
    <mergeCell ref="D6:E6"/>
  </mergeCells>
  <pageMargins left="0.7" right="0.7" top="0.75" bottom="0.75" header="0.3" footer="0.3"/>
  <pageSetup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zoomScale="90" zoomScaleNormal="90" workbookViewId="0">
      <pane xSplit="2" ySplit="6" topLeftCell="F7" activePane="bottomRight" state="frozen"/>
      <selection activeCell="L35" sqref="L35"/>
      <selection pane="topRight" activeCell="L35" sqref="L35"/>
      <selection pane="bottomLeft" activeCell="L35" sqref="L35"/>
      <selection pane="bottomRight" activeCell="L35" sqref="L35"/>
    </sheetView>
  </sheetViews>
  <sheetFormatPr defaultColWidth="9.140625" defaultRowHeight="12.75"/>
  <cols>
    <col min="1" max="1" width="10.42578125" style="325" bestFit="1" customWidth="1"/>
    <col min="2" max="2" width="104.140625" style="325" customWidth="1"/>
    <col min="3" max="5" width="13.5703125" style="325" bestFit="1" customWidth="1"/>
    <col min="6" max="11" width="12.7109375" style="325" customWidth="1"/>
    <col min="12" max="16384" width="9.140625" style="325"/>
  </cols>
  <sheetData>
    <row r="1" spans="1:11">
      <c r="A1" s="325" t="s">
        <v>188</v>
      </c>
      <c r="B1" s="325" t="str">
        <f>Info!C2</f>
        <v>სს "ბაზისბანკი"</v>
      </c>
    </row>
    <row r="2" spans="1:11">
      <c r="A2" s="325" t="s">
        <v>189</v>
      </c>
      <c r="B2" s="455">
        <f>'1. key ratios'!B2</f>
        <v>44834</v>
      </c>
      <c r="C2" s="326"/>
      <c r="D2" s="326"/>
    </row>
    <row r="3" spans="1:11">
      <c r="B3" s="326"/>
      <c r="C3" s="326"/>
      <c r="D3" s="326"/>
    </row>
    <row r="4" spans="1:11" ht="13.5" thickBot="1">
      <c r="A4" s="325" t="s">
        <v>390</v>
      </c>
      <c r="B4" s="292" t="s">
        <v>389</v>
      </c>
      <c r="C4" s="326"/>
      <c r="D4" s="326"/>
    </row>
    <row r="5" spans="1:11" ht="30" customHeight="1">
      <c r="A5" s="751"/>
      <c r="B5" s="752"/>
      <c r="C5" s="749" t="s">
        <v>421</v>
      </c>
      <c r="D5" s="749"/>
      <c r="E5" s="749"/>
      <c r="F5" s="749" t="s">
        <v>422</v>
      </c>
      <c r="G5" s="749"/>
      <c r="H5" s="749"/>
      <c r="I5" s="749" t="s">
        <v>423</v>
      </c>
      <c r="J5" s="749"/>
      <c r="K5" s="750"/>
    </row>
    <row r="6" spans="1:11">
      <c r="A6" s="323"/>
      <c r="B6" s="324"/>
      <c r="C6" s="327" t="s">
        <v>27</v>
      </c>
      <c r="D6" s="327" t="s">
        <v>96</v>
      </c>
      <c r="E6" s="327" t="s">
        <v>68</v>
      </c>
      <c r="F6" s="327" t="s">
        <v>27</v>
      </c>
      <c r="G6" s="327" t="s">
        <v>96</v>
      </c>
      <c r="H6" s="327" t="s">
        <v>68</v>
      </c>
      <c r="I6" s="327" t="s">
        <v>27</v>
      </c>
      <c r="J6" s="327" t="s">
        <v>96</v>
      </c>
      <c r="K6" s="328" t="s">
        <v>68</v>
      </c>
    </row>
    <row r="7" spans="1:11">
      <c r="A7" s="329" t="s">
        <v>369</v>
      </c>
      <c r="B7" s="322"/>
      <c r="C7" s="322"/>
      <c r="D7" s="322"/>
      <c r="E7" s="322"/>
      <c r="F7" s="322"/>
      <c r="G7" s="322"/>
      <c r="H7" s="322"/>
      <c r="I7" s="322"/>
      <c r="J7" s="322"/>
      <c r="K7" s="330"/>
    </row>
    <row r="8" spans="1:11">
      <c r="A8" s="321">
        <v>1</v>
      </c>
      <c r="B8" s="306" t="s">
        <v>369</v>
      </c>
      <c r="C8" s="304"/>
      <c r="D8" s="304"/>
      <c r="E8" s="304"/>
      <c r="F8" s="663">
        <v>220869892.42315221</v>
      </c>
      <c r="G8" s="663">
        <v>403989030.63084245</v>
      </c>
      <c r="H8" s="663">
        <v>624858923.05399466</v>
      </c>
      <c r="I8" s="663">
        <v>217718013.89206541</v>
      </c>
      <c r="J8" s="663">
        <v>236712060.2435078</v>
      </c>
      <c r="K8" s="664">
        <v>454430074.13557321</v>
      </c>
    </row>
    <row r="9" spans="1:11">
      <c r="A9" s="329" t="s">
        <v>370</v>
      </c>
      <c r="B9" s="322"/>
      <c r="C9" s="322"/>
      <c r="D9" s="322"/>
      <c r="E9" s="322"/>
      <c r="F9" s="322"/>
      <c r="G9" s="322"/>
      <c r="H9" s="322"/>
      <c r="I9" s="322"/>
      <c r="J9" s="322"/>
      <c r="K9" s="330"/>
    </row>
    <row r="10" spans="1:11">
      <c r="A10" s="331">
        <v>2</v>
      </c>
      <c r="B10" s="307" t="s">
        <v>371</v>
      </c>
      <c r="C10" s="482">
        <v>219464777.10551631</v>
      </c>
      <c r="D10" s="665">
        <v>600616568.77351105</v>
      </c>
      <c r="E10" s="665">
        <v>820081345.87902737</v>
      </c>
      <c r="F10" s="665">
        <v>31227313.016225137</v>
      </c>
      <c r="G10" s="665">
        <v>102939176.10897246</v>
      </c>
      <c r="H10" s="665">
        <v>134166489.12519759</v>
      </c>
      <c r="I10" s="665">
        <v>4615276.5210856702</v>
      </c>
      <c r="J10" s="665">
        <v>15591361.938757384</v>
      </c>
      <c r="K10" s="666">
        <v>20206638.459843054</v>
      </c>
    </row>
    <row r="11" spans="1:11">
      <c r="A11" s="331">
        <v>3</v>
      </c>
      <c r="B11" s="307" t="s">
        <v>372</v>
      </c>
      <c r="C11" s="482">
        <v>604764568.53329718</v>
      </c>
      <c r="D11" s="665">
        <v>701119747.97054851</v>
      </c>
      <c r="E11" s="665">
        <v>1305884316.5038457</v>
      </c>
      <c r="F11" s="665">
        <v>184946311.50614575</v>
      </c>
      <c r="G11" s="665">
        <v>173489579.64331901</v>
      </c>
      <c r="H11" s="665">
        <v>358435891.14946473</v>
      </c>
      <c r="I11" s="665">
        <v>143573536.17168587</v>
      </c>
      <c r="J11" s="665">
        <v>142691641.76396403</v>
      </c>
      <c r="K11" s="666">
        <v>286265177.93564987</v>
      </c>
    </row>
    <row r="12" spans="1:11">
      <c r="A12" s="331">
        <v>4</v>
      </c>
      <c r="B12" s="307" t="s">
        <v>373</v>
      </c>
      <c r="C12" s="482">
        <v>303602717.39130431</v>
      </c>
      <c r="D12" s="665">
        <v>0</v>
      </c>
      <c r="E12" s="665">
        <v>303602717.39130431</v>
      </c>
      <c r="F12" s="665">
        <v>0</v>
      </c>
      <c r="G12" s="665">
        <v>0</v>
      </c>
      <c r="H12" s="665">
        <v>0</v>
      </c>
      <c r="I12" s="665">
        <v>0</v>
      </c>
      <c r="J12" s="665">
        <v>0</v>
      </c>
      <c r="K12" s="666">
        <v>0</v>
      </c>
    </row>
    <row r="13" spans="1:11">
      <c r="A13" s="331">
        <v>5</v>
      </c>
      <c r="B13" s="307" t="s">
        <v>374</v>
      </c>
      <c r="C13" s="482">
        <v>194132375.74518132</v>
      </c>
      <c r="D13" s="665">
        <v>147311044.97074291</v>
      </c>
      <c r="E13" s="665">
        <v>341443420.71592426</v>
      </c>
      <c r="F13" s="665">
        <v>38152998.29430797</v>
      </c>
      <c r="G13" s="665">
        <v>32110656.889924258</v>
      </c>
      <c r="H13" s="665">
        <v>70263655.184232235</v>
      </c>
      <c r="I13" s="665">
        <v>14593246.783992451</v>
      </c>
      <c r="J13" s="665">
        <v>12401238.253170095</v>
      </c>
      <c r="K13" s="666">
        <v>26994485.037162546</v>
      </c>
    </row>
    <row r="14" spans="1:11">
      <c r="A14" s="331">
        <v>6</v>
      </c>
      <c r="B14" s="307" t="s">
        <v>388</v>
      </c>
      <c r="C14" s="482"/>
      <c r="D14" s="665"/>
      <c r="E14" s="665"/>
      <c r="F14" s="665"/>
      <c r="G14" s="665"/>
      <c r="H14" s="665"/>
      <c r="I14" s="665"/>
      <c r="J14" s="665"/>
      <c r="K14" s="666"/>
    </row>
    <row r="15" spans="1:11">
      <c r="A15" s="331">
        <v>7</v>
      </c>
      <c r="B15" s="307" t="s">
        <v>375</v>
      </c>
      <c r="C15" s="482">
        <v>17595136.0414121</v>
      </c>
      <c r="D15" s="665">
        <v>24180874.234921202</v>
      </c>
      <c r="E15" s="665">
        <v>41776010.276333302</v>
      </c>
      <c r="F15" s="665">
        <v>1700156.3232608</v>
      </c>
      <c r="G15" s="665">
        <v>0</v>
      </c>
      <c r="H15" s="665">
        <v>1700156.3232608</v>
      </c>
      <c r="I15" s="665">
        <v>1700156.3232608</v>
      </c>
      <c r="J15" s="665">
        <v>0</v>
      </c>
      <c r="K15" s="666">
        <v>1700156.3232608</v>
      </c>
    </row>
    <row r="16" spans="1:11">
      <c r="A16" s="331">
        <v>8</v>
      </c>
      <c r="B16" s="308" t="s">
        <v>376</v>
      </c>
      <c r="C16" s="482">
        <v>1339559574.8167112</v>
      </c>
      <c r="D16" s="665">
        <v>1473228235.9497237</v>
      </c>
      <c r="E16" s="665">
        <v>2812787810.7664351</v>
      </c>
      <c r="F16" s="665">
        <v>256026779.13993967</v>
      </c>
      <c r="G16" s="665">
        <v>308539412.64221573</v>
      </c>
      <c r="H16" s="665">
        <v>564566191.78215539</v>
      </c>
      <c r="I16" s="665">
        <v>164482215.80002481</v>
      </c>
      <c r="J16" s="665">
        <v>170684241.95589152</v>
      </c>
      <c r="K16" s="666">
        <v>335166457.75591624</v>
      </c>
    </row>
    <row r="17" spans="1:11">
      <c r="A17" s="329" t="s">
        <v>377</v>
      </c>
      <c r="B17" s="322"/>
      <c r="C17" s="667"/>
      <c r="D17" s="667"/>
      <c r="E17" s="667"/>
      <c r="F17" s="667"/>
      <c r="G17" s="667"/>
      <c r="H17" s="667"/>
      <c r="I17" s="667"/>
      <c r="J17" s="667"/>
      <c r="K17" s="668"/>
    </row>
    <row r="18" spans="1:11">
      <c r="A18" s="331">
        <v>9</v>
      </c>
      <c r="B18" s="307" t="s">
        <v>378</v>
      </c>
      <c r="C18" s="482">
        <v>4079513.0434782002</v>
      </c>
      <c r="D18" s="665">
        <v>0</v>
      </c>
      <c r="E18" s="665">
        <v>4079513.0434782002</v>
      </c>
      <c r="F18" s="665"/>
      <c r="G18" s="665"/>
      <c r="H18" s="665"/>
      <c r="I18" s="665">
        <v>0</v>
      </c>
      <c r="J18" s="665">
        <v>0</v>
      </c>
      <c r="K18" s="666">
        <v>0</v>
      </c>
    </row>
    <row r="19" spans="1:11">
      <c r="A19" s="331">
        <v>10</v>
      </c>
      <c r="B19" s="307" t="s">
        <v>379</v>
      </c>
      <c r="C19" s="482">
        <v>883076806.6926434</v>
      </c>
      <c r="D19" s="665">
        <v>995992153.004197</v>
      </c>
      <c r="E19" s="665">
        <v>1879068959.6968403</v>
      </c>
      <c r="F19" s="665">
        <v>25429490.849257551</v>
      </c>
      <c r="G19" s="665">
        <v>12821169.54351576</v>
      </c>
      <c r="H19" s="665">
        <v>38250660.392773315</v>
      </c>
      <c r="I19" s="665">
        <v>28457136.414867699</v>
      </c>
      <c r="J19" s="665">
        <v>180103330.88888314</v>
      </c>
      <c r="K19" s="666">
        <v>208560467.30375084</v>
      </c>
    </row>
    <row r="20" spans="1:11">
      <c r="A20" s="331">
        <v>11</v>
      </c>
      <c r="B20" s="307" t="s">
        <v>380</v>
      </c>
      <c r="C20" s="482">
        <v>24324634.432282001</v>
      </c>
      <c r="D20" s="665">
        <v>3719298.4421181995</v>
      </c>
      <c r="E20" s="665">
        <v>28043932.874400198</v>
      </c>
      <c r="F20" s="665">
        <v>1559968.7517551</v>
      </c>
      <c r="G20" s="665">
        <v>8455.4345955000008</v>
      </c>
      <c r="H20" s="665">
        <v>1568424.1863505999</v>
      </c>
      <c r="I20" s="665">
        <v>1559968.7517551</v>
      </c>
      <c r="J20" s="665">
        <v>8455.4345955000008</v>
      </c>
      <c r="K20" s="666">
        <v>1568424.1863505999</v>
      </c>
    </row>
    <row r="21" spans="1:11" ht="13.5" thickBot="1">
      <c r="A21" s="225">
        <v>12</v>
      </c>
      <c r="B21" s="332" t="s">
        <v>381</v>
      </c>
      <c r="C21" s="669">
        <v>911480954.16840363</v>
      </c>
      <c r="D21" s="670">
        <v>999711451.44631517</v>
      </c>
      <c r="E21" s="669">
        <v>1911192405.6147187</v>
      </c>
      <c r="F21" s="670">
        <v>26989459.601012651</v>
      </c>
      <c r="G21" s="670">
        <v>12829624.97811126</v>
      </c>
      <c r="H21" s="670">
        <v>39819084.579123914</v>
      </c>
      <c r="I21" s="670">
        <v>30017105.166622799</v>
      </c>
      <c r="J21" s="670">
        <v>180111786.32347864</v>
      </c>
      <c r="K21" s="671">
        <v>210128891.49010146</v>
      </c>
    </row>
    <row r="22" spans="1:11" ht="38.25" customHeight="1" thickBot="1">
      <c r="A22" s="319"/>
      <c r="B22" s="320"/>
      <c r="C22" s="320"/>
      <c r="D22" s="320"/>
      <c r="E22" s="320"/>
      <c r="F22" s="748" t="s">
        <v>382</v>
      </c>
      <c r="G22" s="749"/>
      <c r="H22" s="749"/>
      <c r="I22" s="748" t="s">
        <v>383</v>
      </c>
      <c r="J22" s="749"/>
      <c r="K22" s="750"/>
    </row>
    <row r="23" spans="1:11">
      <c r="A23" s="312">
        <v>13</v>
      </c>
      <c r="B23" s="309" t="s">
        <v>369</v>
      </c>
      <c r="C23" s="318"/>
      <c r="D23" s="318"/>
      <c r="E23" s="318"/>
      <c r="F23" s="674">
        <v>220869892.42315221</v>
      </c>
      <c r="G23" s="674">
        <v>403989030.63084245</v>
      </c>
      <c r="H23" s="674">
        <v>624858923.05399466</v>
      </c>
      <c r="I23" s="674">
        <v>217718013.89206541</v>
      </c>
      <c r="J23" s="674">
        <v>236712060.2435078</v>
      </c>
      <c r="K23" s="675">
        <v>454430074.13557321</v>
      </c>
    </row>
    <row r="24" spans="1:11" ht="13.5" thickBot="1">
      <c r="A24" s="313">
        <v>14</v>
      </c>
      <c r="B24" s="310" t="s">
        <v>384</v>
      </c>
      <c r="C24" s="333"/>
      <c r="D24" s="316"/>
      <c r="E24" s="317"/>
      <c r="F24" s="676">
        <v>229037319.53892702</v>
      </c>
      <c r="G24" s="676">
        <v>295709787.6641044</v>
      </c>
      <c r="H24" s="676">
        <v>524747107.20303136</v>
      </c>
      <c r="I24" s="676">
        <v>134465110.63340199</v>
      </c>
      <c r="J24" s="676">
        <v>42671060.48897288</v>
      </c>
      <c r="K24" s="677">
        <v>125037566.26581484</v>
      </c>
    </row>
    <row r="25" spans="1:11" ht="13.5" thickBot="1">
      <c r="A25" s="314">
        <v>15</v>
      </c>
      <c r="B25" s="311" t="s">
        <v>385</v>
      </c>
      <c r="C25" s="315"/>
      <c r="D25" s="315"/>
      <c r="E25" s="315"/>
      <c r="F25" s="672">
        <v>0.96434019079416144</v>
      </c>
      <c r="G25" s="672">
        <v>1.3661672608880029</v>
      </c>
      <c r="H25" s="672">
        <v>1.1907810723999452</v>
      </c>
      <c r="I25" s="672">
        <v>1.6191412989324747</v>
      </c>
      <c r="J25" s="672">
        <v>5.5473676428707295</v>
      </c>
      <c r="K25" s="673">
        <v>3.6343483619115671</v>
      </c>
    </row>
    <row r="28" spans="1:11" ht="38.25">
      <c r="B28" s="24" t="s">
        <v>420</v>
      </c>
    </row>
  </sheetData>
  <mergeCells count="6">
    <mergeCell ref="F22:H22"/>
    <mergeCell ref="I22:K22"/>
    <mergeCell ref="A5:B5"/>
    <mergeCell ref="C5:E5"/>
    <mergeCell ref="F5:H5"/>
    <mergeCell ref="I5:K5"/>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workbookViewId="0">
      <pane xSplit="1" ySplit="5" topLeftCell="B6" activePane="bottomRight" state="frozen"/>
      <selection activeCell="L35" sqref="L35"/>
      <selection pane="topRight" activeCell="L35" sqref="L35"/>
      <selection pane="bottomLeft" activeCell="L35" sqref="L35"/>
      <selection pane="bottomRight" activeCell="L35" sqref="L35"/>
    </sheetView>
  </sheetViews>
  <sheetFormatPr defaultColWidth="9.140625" defaultRowHeight="15"/>
  <cols>
    <col min="1" max="1" width="10.42578125" style="69" bestFit="1" customWidth="1"/>
    <col min="2" max="2" width="95" style="69" customWidth="1"/>
    <col min="3" max="3" width="12.42578125" style="69" bestFit="1" customWidth="1"/>
    <col min="4" max="4" width="10" style="69" bestFit="1" customWidth="1"/>
    <col min="5" max="5" width="18.28515625" style="69" bestFit="1" customWidth="1"/>
    <col min="6" max="13" width="10.7109375" style="69" customWidth="1"/>
    <col min="14" max="14" width="31" style="69" bestFit="1" customWidth="1"/>
    <col min="15" max="16384" width="9.140625" style="13"/>
  </cols>
  <sheetData>
    <row r="1" spans="1:14">
      <c r="A1" s="5" t="s">
        <v>188</v>
      </c>
      <c r="B1" s="69" t="str">
        <f>Info!C2</f>
        <v>სს "ბაზისბანკი"</v>
      </c>
    </row>
    <row r="2" spans="1:14" ht="14.25" customHeight="1">
      <c r="A2" s="69" t="s">
        <v>189</v>
      </c>
      <c r="B2" s="455">
        <f>'1. key ratios'!B2</f>
        <v>44834</v>
      </c>
    </row>
    <row r="3" spans="1:14" ht="14.25" customHeight="1"/>
    <row r="4" spans="1:14" ht="15.75" thickBot="1">
      <c r="A4" s="2" t="s">
        <v>337</v>
      </c>
      <c r="B4" s="94" t="s">
        <v>77</v>
      </c>
    </row>
    <row r="5" spans="1:14" s="26" customFormat="1" ht="12.75">
      <c r="A5" s="175"/>
      <c r="B5" s="176"/>
      <c r="C5" s="177" t="s">
        <v>0</v>
      </c>
      <c r="D5" s="177" t="s">
        <v>1</v>
      </c>
      <c r="E5" s="177" t="s">
        <v>2</v>
      </c>
      <c r="F5" s="177" t="s">
        <v>3</v>
      </c>
      <c r="G5" s="177" t="s">
        <v>4</v>
      </c>
      <c r="H5" s="177" t="s">
        <v>5</v>
      </c>
      <c r="I5" s="177" t="s">
        <v>235</v>
      </c>
      <c r="J5" s="177" t="s">
        <v>236</v>
      </c>
      <c r="K5" s="177" t="s">
        <v>237</v>
      </c>
      <c r="L5" s="177" t="s">
        <v>238</v>
      </c>
      <c r="M5" s="177" t="s">
        <v>239</v>
      </c>
      <c r="N5" s="178" t="s">
        <v>240</v>
      </c>
    </row>
    <row r="6" spans="1:14" ht="60">
      <c r="A6" s="167"/>
      <c r="B6" s="106"/>
      <c r="C6" s="107" t="s">
        <v>87</v>
      </c>
      <c r="D6" s="108" t="s">
        <v>76</v>
      </c>
      <c r="E6" s="109" t="s">
        <v>86</v>
      </c>
      <c r="F6" s="110">
        <v>0</v>
      </c>
      <c r="G6" s="110">
        <v>0.2</v>
      </c>
      <c r="H6" s="110">
        <v>0.35</v>
      </c>
      <c r="I6" s="110">
        <v>0.5</v>
      </c>
      <c r="J6" s="110">
        <v>0.75</v>
      </c>
      <c r="K6" s="110">
        <v>1</v>
      </c>
      <c r="L6" s="110">
        <v>1.5</v>
      </c>
      <c r="M6" s="110">
        <v>2.5</v>
      </c>
      <c r="N6" s="168" t="s">
        <v>77</v>
      </c>
    </row>
    <row r="7" spans="1:14">
      <c r="A7" s="169">
        <v>1</v>
      </c>
      <c r="B7" s="111" t="s">
        <v>78</v>
      </c>
      <c r="C7" s="279">
        <f>SUM(C8:C13)</f>
        <v>0</v>
      </c>
      <c r="D7" s="106"/>
      <c r="E7" s="282">
        <f t="shared" ref="E7:M7" si="0">SUM(E8:E13)</f>
        <v>0</v>
      </c>
      <c r="F7" s="279">
        <f>SUM(F8:F13)</f>
        <v>0</v>
      </c>
      <c r="G7" s="279">
        <f t="shared" si="0"/>
        <v>0</v>
      </c>
      <c r="H7" s="279">
        <f t="shared" si="0"/>
        <v>0</v>
      </c>
      <c r="I7" s="279">
        <f t="shared" si="0"/>
        <v>0</v>
      </c>
      <c r="J7" s="279">
        <f t="shared" si="0"/>
        <v>0</v>
      </c>
      <c r="K7" s="279">
        <f t="shared" si="0"/>
        <v>0</v>
      </c>
      <c r="L7" s="279">
        <f t="shared" si="0"/>
        <v>0</v>
      </c>
      <c r="M7" s="279">
        <f t="shared" si="0"/>
        <v>0</v>
      </c>
      <c r="N7" s="170">
        <f>SUM(N8:N13)</f>
        <v>0</v>
      </c>
    </row>
    <row r="8" spans="1:14">
      <c r="A8" s="169">
        <v>1.1000000000000001</v>
      </c>
      <c r="B8" s="112" t="s">
        <v>79</v>
      </c>
      <c r="C8" s="280">
        <v>0</v>
      </c>
      <c r="D8" s="113">
        <v>0.02</v>
      </c>
      <c r="E8" s="282">
        <f>C8*D8</f>
        <v>0</v>
      </c>
      <c r="F8" s="280"/>
      <c r="G8" s="280"/>
      <c r="H8" s="280"/>
      <c r="I8" s="280"/>
      <c r="J8" s="280"/>
      <c r="K8" s="280"/>
      <c r="L8" s="280"/>
      <c r="M8" s="280"/>
      <c r="N8" s="170">
        <f>SUMPRODUCT($F$6:$M$6,F8:M8)</f>
        <v>0</v>
      </c>
    </row>
    <row r="9" spans="1:14">
      <c r="A9" s="169">
        <v>1.2</v>
      </c>
      <c r="B9" s="112" t="s">
        <v>80</v>
      </c>
      <c r="C9" s="280">
        <v>0</v>
      </c>
      <c r="D9" s="113">
        <v>0.05</v>
      </c>
      <c r="E9" s="282">
        <f>C9*D9</f>
        <v>0</v>
      </c>
      <c r="F9" s="280"/>
      <c r="G9" s="280"/>
      <c r="H9" s="280"/>
      <c r="I9" s="280"/>
      <c r="J9" s="280"/>
      <c r="K9" s="280"/>
      <c r="L9" s="280"/>
      <c r="M9" s="280"/>
      <c r="N9" s="170">
        <f t="shared" ref="N9:N12" si="1">SUMPRODUCT($F$6:$M$6,F9:M9)</f>
        <v>0</v>
      </c>
    </row>
    <row r="10" spans="1:14">
      <c r="A10" s="169">
        <v>1.3</v>
      </c>
      <c r="B10" s="112" t="s">
        <v>81</v>
      </c>
      <c r="C10" s="280">
        <v>0</v>
      </c>
      <c r="D10" s="113">
        <v>0.08</v>
      </c>
      <c r="E10" s="282">
        <f>C10*D10</f>
        <v>0</v>
      </c>
      <c r="F10" s="280"/>
      <c r="G10" s="280"/>
      <c r="H10" s="280"/>
      <c r="I10" s="280"/>
      <c r="J10" s="280"/>
      <c r="K10" s="280"/>
      <c r="L10" s="280"/>
      <c r="M10" s="280"/>
      <c r="N10" s="170">
        <f>SUMPRODUCT($F$6:$M$6,F10:M10)</f>
        <v>0</v>
      </c>
    </row>
    <row r="11" spans="1:14">
      <c r="A11" s="169">
        <v>1.4</v>
      </c>
      <c r="B11" s="112" t="s">
        <v>82</v>
      </c>
      <c r="C11" s="280">
        <v>0</v>
      </c>
      <c r="D11" s="113">
        <v>0.11</v>
      </c>
      <c r="E11" s="282">
        <f>C11*D11</f>
        <v>0</v>
      </c>
      <c r="F11" s="280"/>
      <c r="G11" s="280"/>
      <c r="H11" s="280"/>
      <c r="I11" s="280"/>
      <c r="J11" s="280"/>
      <c r="K11" s="280"/>
      <c r="L11" s="280"/>
      <c r="M11" s="280"/>
      <c r="N11" s="170">
        <f t="shared" si="1"/>
        <v>0</v>
      </c>
    </row>
    <row r="12" spans="1:14">
      <c r="A12" s="169">
        <v>1.5</v>
      </c>
      <c r="B12" s="112" t="s">
        <v>83</v>
      </c>
      <c r="C12" s="280">
        <v>0</v>
      </c>
      <c r="D12" s="113">
        <v>0.14000000000000001</v>
      </c>
      <c r="E12" s="282">
        <f>C12*D12</f>
        <v>0</v>
      </c>
      <c r="F12" s="280"/>
      <c r="G12" s="280"/>
      <c r="H12" s="280"/>
      <c r="I12" s="280"/>
      <c r="J12" s="280"/>
      <c r="K12" s="280"/>
      <c r="L12" s="280"/>
      <c r="M12" s="280"/>
      <c r="N12" s="170">
        <f t="shared" si="1"/>
        <v>0</v>
      </c>
    </row>
    <row r="13" spans="1:14">
      <c r="A13" s="169">
        <v>1.6</v>
      </c>
      <c r="B13" s="114" t="s">
        <v>84</v>
      </c>
      <c r="C13" s="280">
        <v>0</v>
      </c>
      <c r="D13" s="115"/>
      <c r="E13" s="280"/>
      <c r="F13" s="280"/>
      <c r="G13" s="280"/>
      <c r="H13" s="280"/>
      <c r="I13" s="280"/>
      <c r="J13" s="280"/>
      <c r="K13" s="280"/>
      <c r="L13" s="280"/>
      <c r="M13" s="280"/>
      <c r="N13" s="170">
        <f>SUMPRODUCT($F$6:$M$6,F13:M13)</f>
        <v>0</v>
      </c>
    </row>
    <row r="14" spans="1:14">
      <c r="A14" s="169">
        <v>2</v>
      </c>
      <c r="B14" s="116" t="s">
        <v>85</v>
      </c>
      <c r="C14" s="279">
        <f>SUM(C15:C20)</f>
        <v>0</v>
      </c>
      <c r="D14" s="106"/>
      <c r="E14" s="282">
        <f t="shared" ref="E14:M14" si="2">SUM(E15:E20)</f>
        <v>0</v>
      </c>
      <c r="F14" s="280">
        <f t="shared" si="2"/>
        <v>0</v>
      </c>
      <c r="G14" s="280">
        <f t="shared" si="2"/>
        <v>0</v>
      </c>
      <c r="H14" s="280">
        <f t="shared" si="2"/>
        <v>0</v>
      </c>
      <c r="I14" s="280">
        <f t="shared" si="2"/>
        <v>0</v>
      </c>
      <c r="J14" s="280">
        <f t="shared" si="2"/>
        <v>0</v>
      </c>
      <c r="K14" s="280">
        <f t="shared" si="2"/>
        <v>0</v>
      </c>
      <c r="L14" s="280">
        <f t="shared" si="2"/>
        <v>0</v>
      </c>
      <c r="M14" s="280">
        <f t="shared" si="2"/>
        <v>0</v>
      </c>
      <c r="N14" s="170">
        <f>SUM(N15:N20)</f>
        <v>0</v>
      </c>
    </row>
    <row r="15" spans="1:14">
      <c r="A15" s="169">
        <v>2.1</v>
      </c>
      <c r="B15" s="114" t="s">
        <v>79</v>
      </c>
      <c r="C15" s="280"/>
      <c r="D15" s="113">
        <v>5.0000000000000001E-3</v>
      </c>
      <c r="E15" s="282">
        <f>C15*D15</f>
        <v>0</v>
      </c>
      <c r="F15" s="280"/>
      <c r="G15" s="280"/>
      <c r="H15" s="280"/>
      <c r="I15" s="280"/>
      <c r="J15" s="280"/>
      <c r="K15" s="280"/>
      <c r="L15" s="280"/>
      <c r="M15" s="280"/>
      <c r="N15" s="170">
        <f>SUMPRODUCT($F$6:$M$6,F15:M15)</f>
        <v>0</v>
      </c>
    </row>
    <row r="16" spans="1:14">
      <c r="A16" s="169">
        <v>2.2000000000000002</v>
      </c>
      <c r="B16" s="114" t="s">
        <v>80</v>
      </c>
      <c r="C16" s="280"/>
      <c r="D16" s="113">
        <v>0.01</v>
      </c>
      <c r="E16" s="282">
        <f>C16*D16</f>
        <v>0</v>
      </c>
      <c r="F16" s="280"/>
      <c r="G16" s="280"/>
      <c r="H16" s="280"/>
      <c r="I16" s="280"/>
      <c r="J16" s="280"/>
      <c r="K16" s="280"/>
      <c r="L16" s="280"/>
      <c r="M16" s="280"/>
      <c r="N16" s="170">
        <f t="shared" ref="N16:N20" si="3">SUMPRODUCT($F$6:$M$6,F16:M16)</f>
        <v>0</v>
      </c>
    </row>
    <row r="17" spans="1:14">
      <c r="A17" s="169">
        <v>2.2999999999999998</v>
      </c>
      <c r="B17" s="114" t="s">
        <v>81</v>
      </c>
      <c r="C17" s="280"/>
      <c r="D17" s="113">
        <v>0.02</v>
      </c>
      <c r="E17" s="282">
        <f>C17*D17</f>
        <v>0</v>
      </c>
      <c r="F17" s="280"/>
      <c r="G17" s="280"/>
      <c r="H17" s="280"/>
      <c r="I17" s="280"/>
      <c r="J17" s="280"/>
      <c r="K17" s="280"/>
      <c r="L17" s="280"/>
      <c r="M17" s="280"/>
      <c r="N17" s="170">
        <f t="shared" si="3"/>
        <v>0</v>
      </c>
    </row>
    <row r="18" spans="1:14">
      <c r="A18" s="169">
        <v>2.4</v>
      </c>
      <c r="B18" s="114" t="s">
        <v>82</v>
      </c>
      <c r="C18" s="280"/>
      <c r="D18" s="113">
        <v>0.03</v>
      </c>
      <c r="E18" s="282">
        <f>C18*D18</f>
        <v>0</v>
      </c>
      <c r="F18" s="280"/>
      <c r="G18" s="280"/>
      <c r="H18" s="280"/>
      <c r="I18" s="280"/>
      <c r="J18" s="280"/>
      <c r="K18" s="280"/>
      <c r="L18" s="280"/>
      <c r="M18" s="280"/>
      <c r="N18" s="170">
        <f t="shared" si="3"/>
        <v>0</v>
      </c>
    </row>
    <row r="19" spans="1:14">
      <c r="A19" s="169">
        <v>2.5</v>
      </c>
      <c r="B19" s="114" t="s">
        <v>83</v>
      </c>
      <c r="C19" s="280"/>
      <c r="D19" s="113">
        <v>0.04</v>
      </c>
      <c r="E19" s="282">
        <f>C19*D19</f>
        <v>0</v>
      </c>
      <c r="F19" s="280"/>
      <c r="G19" s="280"/>
      <c r="H19" s="280"/>
      <c r="I19" s="280"/>
      <c r="J19" s="280"/>
      <c r="K19" s="280"/>
      <c r="L19" s="280"/>
      <c r="M19" s="280"/>
      <c r="N19" s="170">
        <f t="shared" si="3"/>
        <v>0</v>
      </c>
    </row>
    <row r="20" spans="1:14">
      <c r="A20" s="169">
        <v>2.6</v>
      </c>
      <c r="B20" s="114" t="s">
        <v>84</v>
      </c>
      <c r="C20" s="280"/>
      <c r="D20" s="115"/>
      <c r="E20" s="283"/>
      <c r="F20" s="280"/>
      <c r="G20" s="280"/>
      <c r="H20" s="280"/>
      <c r="I20" s="280"/>
      <c r="J20" s="280"/>
      <c r="K20" s="280"/>
      <c r="L20" s="280"/>
      <c r="M20" s="280"/>
      <c r="N20" s="170">
        <f t="shared" si="3"/>
        <v>0</v>
      </c>
    </row>
    <row r="21" spans="1:14" ht="15.75" thickBot="1">
      <c r="A21" s="171">
        <v>3</v>
      </c>
      <c r="B21" s="172" t="s">
        <v>68</v>
      </c>
      <c r="C21" s="281">
        <f>C14+C7</f>
        <v>0</v>
      </c>
      <c r="D21" s="173"/>
      <c r="E21" s="284">
        <f>E14+E7</f>
        <v>0</v>
      </c>
      <c r="F21" s="285">
        <f>F7+F14</f>
        <v>0</v>
      </c>
      <c r="G21" s="285">
        <f t="shared" ref="G21:L21" si="4">G7+G14</f>
        <v>0</v>
      </c>
      <c r="H21" s="285">
        <f t="shared" si="4"/>
        <v>0</v>
      </c>
      <c r="I21" s="285">
        <f t="shared" si="4"/>
        <v>0</v>
      </c>
      <c r="J21" s="285">
        <f t="shared" si="4"/>
        <v>0</v>
      </c>
      <c r="K21" s="285">
        <f t="shared" si="4"/>
        <v>0</v>
      </c>
      <c r="L21" s="285">
        <f t="shared" si="4"/>
        <v>0</v>
      </c>
      <c r="M21" s="285">
        <f>M7+M14</f>
        <v>0</v>
      </c>
      <c r="N21" s="174">
        <f>N14+N7</f>
        <v>0</v>
      </c>
    </row>
    <row r="22" spans="1:14">
      <c r="E22" s="286"/>
      <c r="F22" s="286"/>
      <c r="G22" s="286"/>
      <c r="H22" s="286"/>
      <c r="I22" s="286"/>
      <c r="J22" s="286"/>
      <c r="K22" s="286"/>
      <c r="L22" s="286"/>
      <c r="M22" s="286"/>
    </row>
  </sheetData>
  <conditionalFormatting sqref="E8:E12">
    <cfRule type="expression" dxfId="20" priority="2">
      <formula>(C8*D8)&lt;&gt;SUM(#REF!)</formula>
    </cfRule>
  </conditionalFormatting>
  <conditionalFormatting sqref="E20">
    <cfRule type="expression" dxfId="19" priority="3">
      <formula>$E$88&lt;&gt;SUM(#REF!)</formula>
    </cfRule>
  </conditionalFormatting>
  <conditionalFormatting sqref="E15:E19">
    <cfRule type="expression" dxfId="18" priority="1">
      <formula>(C15*D15)&lt;&gt;SUM(#REF!)</formula>
    </cfRule>
  </conditionalFormatting>
  <pageMargins left="0.7" right="0.7" top="0.75" bottom="0.75" header="0.3" footer="0.3"/>
  <pageSetup orientation="portrai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workbookViewId="0">
      <selection activeCell="L35" sqref="L35"/>
    </sheetView>
  </sheetViews>
  <sheetFormatPr defaultRowHeight="15"/>
  <cols>
    <col min="1" max="1" width="11.42578125" customWidth="1"/>
    <col min="2" max="2" width="76.85546875" style="4" customWidth="1"/>
    <col min="3" max="3" width="22.85546875" customWidth="1"/>
  </cols>
  <sheetData>
    <row r="1" spans="1:3">
      <c r="A1" s="325" t="s">
        <v>188</v>
      </c>
      <c r="B1" t="str">
        <f>Info!C2</f>
        <v>სს "ბაზისბანკი"</v>
      </c>
    </row>
    <row r="2" spans="1:3">
      <c r="A2" s="325" t="s">
        <v>189</v>
      </c>
      <c r="B2" s="455">
        <f>'1. key ratios'!B2</f>
        <v>44834</v>
      </c>
    </row>
    <row r="3" spans="1:3">
      <c r="A3" s="325"/>
      <c r="B3"/>
    </row>
    <row r="4" spans="1:3">
      <c r="A4" s="325" t="s">
        <v>465</v>
      </c>
      <c r="B4" t="s">
        <v>424</v>
      </c>
    </row>
    <row r="5" spans="1:3">
      <c r="A5" s="384"/>
      <c r="B5" s="384" t="s">
        <v>425</v>
      </c>
      <c r="C5" s="396"/>
    </row>
    <row r="6" spans="1:3">
      <c r="A6" s="385">
        <v>1</v>
      </c>
      <c r="B6" s="397" t="s">
        <v>475</v>
      </c>
      <c r="C6" s="398">
        <v>2943629369.5737052</v>
      </c>
    </row>
    <row r="7" spans="1:3">
      <c r="A7" s="385">
        <v>2</v>
      </c>
      <c r="B7" s="397" t="s">
        <v>426</v>
      </c>
      <c r="C7" s="398">
        <v>-21733208.170000002</v>
      </c>
    </row>
    <row r="8" spans="1:3">
      <c r="A8" s="386">
        <v>3</v>
      </c>
      <c r="B8" s="399" t="s">
        <v>427</v>
      </c>
      <c r="C8" s="400">
        <f>C6+C7</f>
        <v>2921896161.4037051</v>
      </c>
    </row>
    <row r="9" spans="1:3">
      <c r="A9" s="387"/>
      <c r="B9" s="387" t="s">
        <v>428</v>
      </c>
      <c r="C9" s="401"/>
    </row>
    <row r="10" spans="1:3">
      <c r="A10" s="388">
        <v>4</v>
      </c>
      <c r="B10" s="402" t="s">
        <v>429</v>
      </c>
      <c r="C10" s="398"/>
    </row>
    <row r="11" spans="1:3">
      <c r="A11" s="388">
        <v>5</v>
      </c>
      <c r="B11" s="403" t="s">
        <v>430</v>
      </c>
      <c r="C11" s="398"/>
    </row>
    <row r="12" spans="1:3">
      <c r="A12" s="388" t="s">
        <v>431</v>
      </c>
      <c r="B12" s="397" t="s">
        <v>432</v>
      </c>
      <c r="C12" s="400">
        <f>'15. CCR'!E21</f>
        <v>0</v>
      </c>
    </row>
    <row r="13" spans="1:3">
      <c r="A13" s="389">
        <v>6</v>
      </c>
      <c r="B13" s="404" t="s">
        <v>433</v>
      </c>
      <c r="C13" s="398"/>
    </row>
    <row r="14" spans="1:3">
      <c r="A14" s="389">
        <v>7</v>
      </c>
      <c r="B14" s="405" t="s">
        <v>434</v>
      </c>
      <c r="C14" s="398"/>
    </row>
    <row r="15" spans="1:3">
      <c r="A15" s="390">
        <v>8</v>
      </c>
      <c r="B15" s="397" t="s">
        <v>435</v>
      </c>
      <c r="C15" s="398"/>
    </row>
    <row r="16" spans="1:3" ht="24">
      <c r="A16" s="389">
        <v>9</v>
      </c>
      <c r="B16" s="405" t="s">
        <v>436</v>
      </c>
      <c r="C16" s="398"/>
    </row>
    <row r="17" spans="1:3">
      <c r="A17" s="389">
        <v>10</v>
      </c>
      <c r="B17" s="405" t="s">
        <v>437</v>
      </c>
      <c r="C17" s="398"/>
    </row>
    <row r="18" spans="1:3">
      <c r="A18" s="391">
        <v>11</v>
      </c>
      <c r="B18" s="406" t="s">
        <v>438</v>
      </c>
      <c r="C18" s="400">
        <f>SUM(C10:C17)</f>
        <v>0</v>
      </c>
    </row>
    <row r="19" spans="1:3">
      <c r="A19" s="387"/>
      <c r="B19" s="387" t="s">
        <v>439</v>
      </c>
      <c r="C19" s="407"/>
    </row>
    <row r="20" spans="1:3">
      <c r="A20" s="389">
        <v>12</v>
      </c>
      <c r="B20" s="402" t="s">
        <v>440</v>
      </c>
      <c r="C20" s="398"/>
    </row>
    <row r="21" spans="1:3">
      <c r="A21" s="389">
        <v>13</v>
      </c>
      <c r="B21" s="402" t="s">
        <v>441</v>
      </c>
      <c r="C21" s="398"/>
    </row>
    <row r="22" spans="1:3">
      <c r="A22" s="389">
        <v>14</v>
      </c>
      <c r="B22" s="402" t="s">
        <v>442</v>
      </c>
      <c r="C22" s="398"/>
    </row>
    <row r="23" spans="1:3" ht="24">
      <c r="A23" s="389" t="s">
        <v>443</v>
      </c>
      <c r="B23" s="402" t="s">
        <v>444</v>
      </c>
      <c r="C23" s="398"/>
    </row>
    <row r="24" spans="1:3">
      <c r="A24" s="389">
        <v>15</v>
      </c>
      <c r="B24" s="402" t="s">
        <v>445</v>
      </c>
      <c r="C24" s="398"/>
    </row>
    <row r="25" spans="1:3">
      <c r="A25" s="389" t="s">
        <v>446</v>
      </c>
      <c r="B25" s="397" t="s">
        <v>447</v>
      </c>
      <c r="C25" s="398"/>
    </row>
    <row r="26" spans="1:3">
      <c r="A26" s="391">
        <v>16</v>
      </c>
      <c r="B26" s="406" t="s">
        <v>448</v>
      </c>
      <c r="C26" s="400">
        <f>SUM(C20:C25)</f>
        <v>0</v>
      </c>
    </row>
    <row r="27" spans="1:3">
      <c r="A27" s="387"/>
      <c r="B27" s="387" t="s">
        <v>449</v>
      </c>
      <c r="C27" s="401"/>
    </row>
    <row r="28" spans="1:3">
      <c r="A28" s="388">
        <v>17</v>
      </c>
      <c r="B28" s="397" t="s">
        <v>450</v>
      </c>
      <c r="C28" s="398">
        <v>380581100.19960272</v>
      </c>
    </row>
    <row r="29" spans="1:3">
      <c r="A29" s="388">
        <v>18</v>
      </c>
      <c r="B29" s="397" t="s">
        <v>451</v>
      </c>
      <c r="C29" s="398">
        <v>-161260342.33795142</v>
      </c>
    </row>
    <row r="30" spans="1:3">
      <c r="A30" s="391">
        <v>19</v>
      </c>
      <c r="B30" s="406" t="s">
        <v>452</v>
      </c>
      <c r="C30" s="400">
        <f>C28+C29</f>
        <v>219320757.8616513</v>
      </c>
    </row>
    <row r="31" spans="1:3">
      <c r="A31" s="392"/>
      <c r="B31" s="387" t="s">
        <v>453</v>
      </c>
      <c r="C31" s="401"/>
    </row>
    <row r="32" spans="1:3">
      <c r="A32" s="388" t="s">
        <v>454</v>
      </c>
      <c r="B32" s="402" t="s">
        <v>455</v>
      </c>
      <c r="C32" s="408"/>
    </row>
    <row r="33" spans="1:3">
      <c r="A33" s="388" t="s">
        <v>456</v>
      </c>
      <c r="B33" s="403" t="s">
        <v>457</v>
      </c>
      <c r="C33" s="408"/>
    </row>
    <row r="34" spans="1:3">
      <c r="A34" s="387"/>
      <c r="B34" s="387" t="s">
        <v>458</v>
      </c>
      <c r="C34" s="401"/>
    </row>
    <row r="35" spans="1:3">
      <c r="A35" s="391">
        <v>20</v>
      </c>
      <c r="B35" s="406" t="s">
        <v>89</v>
      </c>
      <c r="C35" s="400">
        <f>'1. key ratios'!C9</f>
        <v>316354601.97999996</v>
      </c>
    </row>
    <row r="36" spans="1:3">
      <c r="A36" s="391">
        <v>21</v>
      </c>
      <c r="B36" s="406" t="s">
        <v>459</v>
      </c>
      <c r="C36" s="400">
        <f>C8+C18+C26+C30</f>
        <v>3141216919.2653565</v>
      </c>
    </row>
    <row r="37" spans="1:3">
      <c r="A37" s="393"/>
      <c r="B37" s="393" t="s">
        <v>424</v>
      </c>
      <c r="C37" s="401"/>
    </row>
    <row r="38" spans="1:3">
      <c r="A38" s="391">
        <v>22</v>
      </c>
      <c r="B38" s="406" t="s">
        <v>424</v>
      </c>
      <c r="C38" s="636">
        <f>IFERROR(C35/C36,0)</f>
        <v>0.10071084236168781</v>
      </c>
    </row>
    <row r="39" spans="1:3">
      <c r="A39" s="393"/>
      <c r="B39" s="393" t="s">
        <v>460</v>
      </c>
      <c r="C39" s="401"/>
    </row>
    <row r="40" spans="1:3">
      <c r="A40" s="394" t="s">
        <v>461</v>
      </c>
      <c r="B40" s="402" t="s">
        <v>462</v>
      </c>
      <c r="C40" s="408"/>
    </row>
    <row r="41" spans="1:3">
      <c r="A41" s="395" t="s">
        <v>463</v>
      </c>
      <c r="B41" s="403" t="s">
        <v>464</v>
      </c>
      <c r="C41" s="408"/>
    </row>
    <row r="43" spans="1:3">
      <c r="B43" s="417" t="s">
        <v>476</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zoomScale="90" zoomScaleNormal="90" workbookViewId="0">
      <pane xSplit="2" ySplit="6" topLeftCell="C7" activePane="bottomRight" state="frozen"/>
      <selection pane="topRight" activeCell="C1" sqref="C1"/>
      <selection pane="bottomLeft" activeCell="A7" sqref="A7"/>
      <selection pane="bottomRight" activeCell="P6" sqref="P6"/>
    </sheetView>
  </sheetViews>
  <sheetFormatPr defaultRowHeight="15"/>
  <cols>
    <col min="1" max="1" width="9.85546875" style="325" bestFit="1" customWidth="1"/>
    <col min="2" max="2" width="82.5703125" style="24" customWidth="1"/>
    <col min="3" max="7" width="17.42578125" style="325" customWidth="1"/>
  </cols>
  <sheetData>
    <row r="1" spans="1:7">
      <c r="A1" s="325" t="s">
        <v>188</v>
      </c>
      <c r="B1" s="325" t="str">
        <f>Info!C2</f>
        <v>სს "ბაზისბანკი"</v>
      </c>
    </row>
    <row r="2" spans="1:7">
      <c r="A2" s="325" t="s">
        <v>189</v>
      </c>
      <c r="B2" s="455">
        <f>'1. key ratios'!B2</f>
        <v>44834</v>
      </c>
    </row>
    <row r="3" spans="1:7">
      <c r="B3" s="455"/>
    </row>
    <row r="4" spans="1:7" ht="15.75" thickBot="1">
      <c r="A4" s="325" t="s">
        <v>523</v>
      </c>
      <c r="B4" s="456" t="s">
        <v>488</v>
      </c>
    </row>
    <row r="5" spans="1:7">
      <c r="A5" s="457"/>
      <c r="B5" s="458"/>
      <c r="C5" s="753" t="s">
        <v>489</v>
      </c>
      <c r="D5" s="753"/>
      <c r="E5" s="753"/>
      <c r="F5" s="753"/>
      <c r="G5" s="754" t="s">
        <v>490</v>
      </c>
    </row>
    <row r="6" spans="1:7">
      <c r="A6" s="459"/>
      <c r="B6" s="460"/>
      <c r="C6" s="461" t="s">
        <v>491</v>
      </c>
      <c r="D6" s="462" t="s">
        <v>492</v>
      </c>
      <c r="E6" s="462" t="s">
        <v>493</v>
      </c>
      <c r="F6" s="462" t="s">
        <v>494</v>
      </c>
      <c r="G6" s="755"/>
    </row>
    <row r="7" spans="1:7">
      <c r="A7" s="463"/>
      <c r="B7" s="464" t="s">
        <v>495</v>
      </c>
      <c r="C7" s="465"/>
      <c r="D7" s="465"/>
      <c r="E7" s="465"/>
      <c r="F7" s="465"/>
      <c r="G7" s="466"/>
    </row>
    <row r="8" spans="1:7">
      <c r="A8" s="467">
        <v>1</v>
      </c>
      <c r="B8" s="468" t="s">
        <v>496</v>
      </c>
      <c r="C8" s="469">
        <v>316354601.97999996</v>
      </c>
      <c r="D8" s="469">
        <v>0</v>
      </c>
      <c r="E8" s="469">
        <v>0</v>
      </c>
      <c r="F8" s="469">
        <v>375953042.44660002</v>
      </c>
      <c r="G8" s="470">
        <v>692307644.42659998</v>
      </c>
    </row>
    <row r="9" spans="1:7">
      <c r="A9" s="467">
        <v>2</v>
      </c>
      <c r="B9" s="471" t="s">
        <v>88</v>
      </c>
      <c r="C9" s="469">
        <v>316354601.97999996</v>
      </c>
      <c r="D9" s="469"/>
      <c r="E9" s="469"/>
      <c r="F9" s="469">
        <v>49558488</v>
      </c>
      <c r="G9" s="470">
        <v>365913089.97999996</v>
      </c>
    </row>
    <row r="10" spans="1:7">
      <c r="A10" s="467">
        <v>3</v>
      </c>
      <c r="B10" s="471" t="s">
        <v>497</v>
      </c>
      <c r="C10" s="472"/>
      <c r="D10" s="472"/>
      <c r="E10" s="472"/>
      <c r="F10" s="469">
        <v>326394554.44660002</v>
      </c>
      <c r="G10" s="470">
        <v>326394554.44660002</v>
      </c>
    </row>
    <row r="11" spans="1:7" ht="26.25">
      <c r="A11" s="467">
        <v>4</v>
      </c>
      <c r="B11" s="468" t="s">
        <v>498</v>
      </c>
      <c r="C11" s="469">
        <v>295251760.3779</v>
      </c>
      <c r="D11" s="469">
        <v>260769269.683</v>
      </c>
      <c r="E11" s="469">
        <v>212521840.82030001</v>
      </c>
      <c r="F11" s="469">
        <v>1945989.5142999999</v>
      </c>
      <c r="G11" s="470">
        <v>679279149.76773</v>
      </c>
    </row>
    <row r="12" spans="1:7">
      <c r="A12" s="467">
        <v>5</v>
      </c>
      <c r="B12" s="471" t="s">
        <v>499</v>
      </c>
      <c r="C12" s="481">
        <v>243867383.5503</v>
      </c>
      <c r="D12" s="482">
        <v>229048330.8021</v>
      </c>
      <c r="E12" s="481">
        <v>178555871.95230001</v>
      </c>
      <c r="F12" s="481">
        <v>1938901.5142999999</v>
      </c>
      <c r="G12" s="470">
        <v>620739963.47948003</v>
      </c>
    </row>
    <row r="13" spans="1:7">
      <c r="A13" s="467">
        <v>6</v>
      </c>
      <c r="B13" s="471" t="s">
        <v>500</v>
      </c>
      <c r="C13" s="481">
        <v>51384376.827600002</v>
      </c>
      <c r="D13" s="482">
        <v>31720938.880899999</v>
      </c>
      <c r="E13" s="481">
        <v>33965968.868000001</v>
      </c>
      <c r="F13" s="481">
        <v>7088</v>
      </c>
      <c r="G13" s="470">
        <v>58539186.288249999</v>
      </c>
    </row>
    <row r="14" spans="1:7">
      <c r="A14" s="467">
        <v>7</v>
      </c>
      <c r="B14" s="468" t="s">
        <v>501</v>
      </c>
      <c r="C14" s="469">
        <v>519706488.47300005</v>
      </c>
      <c r="D14" s="469">
        <v>593137696.15199995</v>
      </c>
      <c r="E14" s="469">
        <v>242342655.74910003</v>
      </c>
      <c r="F14" s="469">
        <v>1942512.1847000001</v>
      </c>
      <c r="G14" s="470">
        <v>442970715.75550002</v>
      </c>
    </row>
    <row r="15" spans="1:7" ht="51.75">
      <c r="A15" s="467">
        <v>8</v>
      </c>
      <c r="B15" s="471" t="s">
        <v>502</v>
      </c>
      <c r="C15" s="469">
        <v>483616615.65820003</v>
      </c>
      <c r="D15" s="473">
        <v>158039647.919</v>
      </c>
      <c r="E15" s="469">
        <v>166168534.24130002</v>
      </c>
      <c r="F15" s="469">
        <v>0</v>
      </c>
      <c r="G15" s="470">
        <v>403912398.90925002</v>
      </c>
    </row>
    <row r="16" spans="1:7" ht="26.25">
      <c r="A16" s="467">
        <v>9</v>
      </c>
      <c r="B16" s="471" t="s">
        <v>503</v>
      </c>
      <c r="C16" s="469">
        <v>36089872.814800002</v>
      </c>
      <c r="D16" s="473">
        <v>435098048.23299998</v>
      </c>
      <c r="E16" s="469">
        <v>76174121.507799998</v>
      </c>
      <c r="F16" s="469">
        <v>1942512.1847000001</v>
      </c>
      <c r="G16" s="470">
        <v>39058316.846249998</v>
      </c>
    </row>
    <row r="17" spans="1:7">
      <c r="A17" s="467">
        <v>10</v>
      </c>
      <c r="B17" s="468" t="s">
        <v>504</v>
      </c>
      <c r="C17" s="469"/>
      <c r="D17" s="473"/>
      <c r="E17" s="469"/>
      <c r="F17" s="469"/>
      <c r="G17" s="470"/>
    </row>
    <row r="18" spans="1:7">
      <c r="A18" s="467">
        <v>11</v>
      </c>
      <c r="B18" s="468" t="s">
        <v>95</v>
      </c>
      <c r="C18" s="469">
        <v>90746064.584399998</v>
      </c>
      <c r="D18" s="473">
        <v>0</v>
      </c>
      <c r="E18" s="469">
        <v>0</v>
      </c>
      <c r="F18" s="469">
        <v>0</v>
      </c>
      <c r="G18" s="470">
        <v>0</v>
      </c>
    </row>
    <row r="19" spans="1:7">
      <c r="A19" s="467">
        <v>12</v>
      </c>
      <c r="B19" s="471" t="s">
        <v>505</v>
      </c>
      <c r="C19" s="472"/>
      <c r="D19" s="473"/>
      <c r="E19" s="469"/>
      <c r="F19" s="469"/>
      <c r="G19" s="470"/>
    </row>
    <row r="20" spans="1:7" ht="26.25">
      <c r="A20" s="467">
        <v>13</v>
      </c>
      <c r="B20" s="471" t="s">
        <v>506</v>
      </c>
      <c r="C20" s="469">
        <v>90746064.584399998</v>
      </c>
      <c r="D20" s="469"/>
      <c r="E20" s="469"/>
      <c r="F20" s="469"/>
      <c r="G20" s="470"/>
    </row>
    <row r="21" spans="1:7">
      <c r="A21" s="474">
        <v>14</v>
      </c>
      <c r="B21" s="475" t="s">
        <v>507</v>
      </c>
      <c r="C21" s="472"/>
      <c r="D21" s="472"/>
      <c r="E21" s="472"/>
      <c r="F21" s="472"/>
      <c r="G21" s="476">
        <f>SUM(G8,G11,G14,G17,G18)</f>
        <v>1814557509.9498301</v>
      </c>
    </row>
    <row r="22" spans="1:7">
      <c r="A22" s="477"/>
      <c r="B22" s="496" t="s">
        <v>508</v>
      </c>
      <c r="C22" s="478"/>
      <c r="D22" s="479"/>
      <c r="E22" s="478"/>
      <c r="F22" s="478"/>
      <c r="G22" s="480"/>
    </row>
    <row r="23" spans="1:7">
      <c r="A23" s="467">
        <v>15</v>
      </c>
      <c r="B23" s="468" t="s">
        <v>369</v>
      </c>
      <c r="C23" s="481">
        <v>632635331.83710003</v>
      </c>
      <c r="D23" s="482">
        <v>257095094</v>
      </c>
      <c r="E23" s="481"/>
      <c r="F23" s="481"/>
      <c r="G23" s="701">
        <v>30141093.678794999</v>
      </c>
    </row>
    <row r="24" spans="1:7">
      <c r="A24" s="467">
        <v>16</v>
      </c>
      <c r="B24" s="468" t="s">
        <v>509</v>
      </c>
      <c r="C24" s="481">
        <v>95</v>
      </c>
      <c r="D24" s="482">
        <v>281771490.04648018</v>
      </c>
      <c r="E24" s="481">
        <v>273735101.83784062</v>
      </c>
      <c r="F24" s="481">
        <v>1117382476.047009</v>
      </c>
      <c r="G24" s="701">
        <v>1184697229.3405766</v>
      </c>
    </row>
    <row r="25" spans="1:7" ht="26.25">
      <c r="A25" s="467">
        <v>17</v>
      </c>
      <c r="B25" s="471" t="s">
        <v>510</v>
      </c>
      <c r="C25" s="481"/>
      <c r="D25" s="701">
        <v>1760000</v>
      </c>
      <c r="E25" s="481"/>
      <c r="F25" s="481"/>
      <c r="G25" s="701">
        <v>176000</v>
      </c>
    </row>
    <row r="26" spans="1:7" ht="26.25">
      <c r="A26" s="467">
        <v>18</v>
      </c>
      <c r="B26" s="471" t="s">
        <v>511</v>
      </c>
      <c r="C26" s="481">
        <v>95</v>
      </c>
      <c r="D26" s="481">
        <v>19446252.411800001</v>
      </c>
      <c r="E26" s="481">
        <v>18604522.976</v>
      </c>
      <c r="F26" s="481">
        <v>16526148.342700001</v>
      </c>
      <c r="G26" s="701">
        <v>28745347.692469999</v>
      </c>
    </row>
    <row r="27" spans="1:7">
      <c r="A27" s="467">
        <v>19</v>
      </c>
      <c r="B27" s="471" t="s">
        <v>512</v>
      </c>
      <c r="C27" s="481"/>
      <c r="D27" s="482">
        <v>237286129.0937348</v>
      </c>
      <c r="E27" s="481">
        <v>240341396.51506209</v>
      </c>
      <c r="F27" s="481">
        <v>900642902.125646</v>
      </c>
      <c r="G27" s="701">
        <v>1004360229.6112139</v>
      </c>
    </row>
    <row r="28" spans="1:7">
      <c r="A28" s="467">
        <v>20</v>
      </c>
      <c r="B28" s="483" t="s">
        <v>513</v>
      </c>
      <c r="C28" s="481"/>
      <c r="D28" s="482">
        <v>0</v>
      </c>
      <c r="E28" s="482">
        <v>0</v>
      </c>
      <c r="F28" s="482">
        <v>0</v>
      </c>
      <c r="G28" s="701">
        <v>0</v>
      </c>
    </row>
    <row r="29" spans="1:7">
      <c r="A29" s="467">
        <v>21</v>
      </c>
      <c r="B29" s="471" t="s">
        <v>514</v>
      </c>
      <c r="C29" s="481"/>
      <c r="D29" s="482">
        <v>14646323.7909454</v>
      </c>
      <c r="E29" s="481">
        <v>13651830.746778499</v>
      </c>
      <c r="F29" s="481">
        <v>188999525.74416292</v>
      </c>
      <c r="G29" s="701">
        <v>136998769.00256783</v>
      </c>
    </row>
    <row r="30" spans="1:7">
      <c r="A30" s="467">
        <v>22</v>
      </c>
      <c r="B30" s="483" t="s">
        <v>513</v>
      </c>
      <c r="C30" s="481"/>
      <c r="D30" s="482">
        <v>14646323.7909454</v>
      </c>
      <c r="E30" s="481">
        <v>13651830.746778499</v>
      </c>
      <c r="F30" s="481">
        <v>188999525.74416292</v>
      </c>
      <c r="G30" s="701">
        <v>136998769.00256783</v>
      </c>
    </row>
    <row r="31" spans="1:7" ht="26.25">
      <c r="A31" s="467">
        <v>23</v>
      </c>
      <c r="B31" s="471" t="s">
        <v>515</v>
      </c>
      <c r="C31" s="481"/>
      <c r="D31" s="702">
        <v>8632784.75</v>
      </c>
      <c r="E31" s="481">
        <v>1137351.6000000006</v>
      </c>
      <c r="F31" s="481">
        <v>11213899.8345</v>
      </c>
      <c r="G31" s="703">
        <v>14416883.034325</v>
      </c>
    </row>
    <row r="32" spans="1:7">
      <c r="A32" s="467">
        <v>24</v>
      </c>
      <c r="B32" s="468" t="s">
        <v>516</v>
      </c>
      <c r="C32" s="481"/>
      <c r="D32" s="482"/>
      <c r="E32" s="481"/>
      <c r="F32" s="481"/>
      <c r="G32" s="701"/>
    </row>
    <row r="33" spans="1:7">
      <c r="A33" s="467">
        <v>25</v>
      </c>
      <c r="B33" s="468" t="s">
        <v>165</v>
      </c>
      <c r="C33" s="481">
        <v>128970941.11850001</v>
      </c>
      <c r="D33" s="481">
        <v>41395220.910040103</v>
      </c>
      <c r="E33" s="481">
        <v>19004910.048219986</v>
      </c>
      <c r="F33" s="481">
        <v>176539271.95671999</v>
      </c>
      <c r="G33" s="701">
        <v>335710278.55435002</v>
      </c>
    </row>
    <row r="34" spans="1:7">
      <c r="A34" s="467">
        <v>26</v>
      </c>
      <c r="B34" s="471" t="s">
        <v>517</v>
      </c>
      <c r="C34" s="704"/>
      <c r="D34" s="482"/>
      <c r="E34" s="481"/>
      <c r="F34" s="481"/>
      <c r="G34" s="701"/>
    </row>
    <row r="35" spans="1:7">
      <c r="A35" s="467">
        <v>27</v>
      </c>
      <c r="B35" s="471" t="s">
        <v>518</v>
      </c>
      <c r="C35" s="481">
        <v>128970941.11850001</v>
      </c>
      <c r="D35" s="482">
        <v>41395220.910040103</v>
      </c>
      <c r="E35" s="481">
        <v>19004910.048219986</v>
      </c>
      <c r="F35" s="481">
        <v>176539271.95671999</v>
      </c>
      <c r="G35" s="482">
        <v>335710278.55435002</v>
      </c>
    </row>
    <row r="36" spans="1:7">
      <c r="A36" s="467">
        <v>28</v>
      </c>
      <c r="B36" s="468" t="s">
        <v>519</v>
      </c>
      <c r="C36" s="481">
        <v>236975407.1717</v>
      </c>
      <c r="D36" s="482">
        <v>49576297.685699999</v>
      </c>
      <c r="E36" s="481">
        <v>33470718.037999999</v>
      </c>
      <c r="F36" s="481">
        <v>58079168.977399997</v>
      </c>
      <c r="G36" s="701">
        <v>28878456.927565001</v>
      </c>
    </row>
    <row r="37" spans="1:7">
      <c r="A37" s="474">
        <v>29</v>
      </c>
      <c r="B37" s="475" t="s">
        <v>520</v>
      </c>
      <c r="C37" s="472"/>
      <c r="D37" s="472"/>
      <c r="E37" s="472"/>
      <c r="F37" s="472"/>
      <c r="G37" s="476">
        <f>SUM(G23:G24,G32:G33,G36)</f>
        <v>1579427058.501287</v>
      </c>
    </row>
    <row r="38" spans="1:7">
      <c r="A38" s="463"/>
      <c r="B38" s="484"/>
      <c r="C38" s="485"/>
      <c r="D38" s="485"/>
      <c r="E38" s="485"/>
      <c r="F38" s="485"/>
      <c r="G38" s="486"/>
    </row>
    <row r="39" spans="1:7" ht="15.75" thickBot="1">
      <c r="A39" s="487">
        <v>30</v>
      </c>
      <c r="B39" s="488" t="s">
        <v>488</v>
      </c>
      <c r="C39" s="333"/>
      <c r="D39" s="316"/>
      <c r="E39" s="316"/>
      <c r="F39" s="489"/>
      <c r="G39" s="490">
        <f>IFERROR(G21/G37,0)</f>
        <v>1.1488707251043664</v>
      </c>
    </row>
    <row r="42" spans="1:7" ht="39">
      <c r="B42" s="24" t="s">
        <v>521</v>
      </c>
    </row>
  </sheetData>
  <mergeCells count="2">
    <mergeCell ref="C5:F5"/>
    <mergeCell ref="G5:G6"/>
  </mergeCell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workbookViewId="0">
      <pane xSplit="1" ySplit="5" topLeftCell="B6" activePane="bottomRight" state="frozen"/>
      <selection activeCell="L35" sqref="L35"/>
      <selection pane="topRight" activeCell="L35" sqref="L35"/>
      <selection pane="bottomLeft" activeCell="L35" sqref="L35"/>
      <selection pane="bottomRight" activeCell="L35" sqref="L35"/>
    </sheetView>
  </sheetViews>
  <sheetFormatPr defaultRowHeight="15.75"/>
  <cols>
    <col min="1" max="1" width="9.42578125" style="20" bestFit="1" customWidth="1"/>
    <col min="2" max="2" width="88.42578125" style="17" customWidth="1"/>
    <col min="3" max="3" width="12.7109375" style="17" customWidth="1"/>
    <col min="4" max="7" width="12.7109375" style="2" customWidth="1"/>
    <col min="8" max="13" width="6.7109375" customWidth="1"/>
  </cols>
  <sheetData>
    <row r="1" spans="1:8">
      <c r="A1" s="18" t="s">
        <v>188</v>
      </c>
      <c r="B1" s="416" t="str">
        <f>Info!C2</f>
        <v>სს "ბაზისბანკი"</v>
      </c>
    </row>
    <row r="2" spans="1:8">
      <c r="A2" s="18" t="s">
        <v>189</v>
      </c>
      <c r="B2" s="437">
        <v>44834</v>
      </c>
      <c r="C2" s="30"/>
      <c r="D2" s="19"/>
      <c r="E2" s="19"/>
      <c r="F2" s="19"/>
      <c r="G2" s="19"/>
      <c r="H2" s="1"/>
    </row>
    <row r="3" spans="1:8">
      <c r="A3" s="18"/>
      <c r="C3" s="30"/>
      <c r="D3" s="19"/>
      <c r="E3" s="19"/>
      <c r="F3" s="19"/>
      <c r="G3" s="19"/>
      <c r="H3" s="1"/>
    </row>
    <row r="4" spans="1:8" ht="16.5" thickBot="1">
      <c r="A4" s="70" t="s">
        <v>324</v>
      </c>
      <c r="B4" s="209" t="s">
        <v>223</v>
      </c>
      <c r="C4" s="210"/>
      <c r="D4" s="211"/>
      <c r="E4" s="211"/>
      <c r="F4" s="211"/>
      <c r="G4" s="211"/>
      <c r="H4" s="1"/>
    </row>
    <row r="5" spans="1:8" ht="15">
      <c r="A5" s="302" t="s">
        <v>26</v>
      </c>
      <c r="B5" s="303"/>
      <c r="C5" s="438" t="str">
        <f>INT((MONTH($B$2))/3)&amp;"Q"&amp;"-"&amp;YEAR($B$2)</f>
        <v>3Q-2022</v>
      </c>
      <c r="D5" s="438" t="str">
        <f>IF(INT(MONTH($B$2))=3,"4"&amp;"Q"&amp;"-"&amp;YEAR($B$2)-1,IF(INT(MONTH($B$2))=6,"1"&amp;"Q"&amp;"-"&amp;YEAR($B$2),IF(INT(MONTH($B$2))=9,"2"&amp;"Q"&amp;"-"&amp;YEAR($B$2),IF(INT(MONTH($B$2))=12,"3"&amp;"Q"&amp;"-"&amp;YEAR($B$2),0))))</f>
        <v>2Q-2022</v>
      </c>
      <c r="E5" s="438" t="str">
        <f>IF(INT(MONTH($B$2))=3,"3"&amp;"Q"&amp;"-"&amp;YEAR($B$2)-1,IF(INT(MONTH($B$2))=6,"4"&amp;"Q"&amp;"-"&amp;YEAR($B$2)-1,IF(INT(MONTH($B$2))=9,"1"&amp;"Q"&amp;"-"&amp;YEAR($B$2),IF(INT(MONTH($B$2))=12,"2"&amp;"Q"&amp;"-"&amp;YEAR($B$2),0))))</f>
        <v>1Q-2022</v>
      </c>
      <c r="F5" s="438" t="str">
        <f>IF(INT(MONTH($B$2))=3,"2"&amp;"Q"&amp;"-"&amp;YEAR($B$2)-1,IF(INT(MONTH($B$2))=6,"3"&amp;"Q"&amp;"-"&amp;YEAR($B$2)-1,IF(INT(MONTH($B$2))=9,"4"&amp;"Q"&amp;"-"&amp;YEAR($B$2)-1,IF(INT(MONTH($B$2))=12,"1"&amp;"Q"&amp;"-"&amp;YEAR($B$2),0))))</f>
        <v>4Q-2021</v>
      </c>
      <c r="G5" s="439" t="str">
        <f>IF(INT(MONTH($B$2))=3,"1"&amp;"Q"&amp;"-"&amp;YEAR($B$2)-1,IF(INT(MONTH($B$2))=6,"2"&amp;"Q"&amp;"-"&amp;YEAR($B$2)-1,IF(INT(MONTH($B$2))=9,"3"&amp;"Q"&amp;"-"&amp;YEAR($B$2)-1,IF(INT(MONTH($B$2))=12,"4"&amp;"Q"&amp;"-"&amp;YEAR($B$2)-1,0))))</f>
        <v>3Q-2021</v>
      </c>
    </row>
    <row r="6" spans="1:8" ht="15">
      <c r="A6" s="440"/>
      <c r="B6" s="441" t="s">
        <v>186</v>
      </c>
      <c r="C6" s="304"/>
      <c r="D6" s="304"/>
      <c r="E6" s="304"/>
      <c r="F6" s="304"/>
      <c r="G6" s="305"/>
    </row>
    <row r="7" spans="1:8" ht="15">
      <c r="A7" s="440"/>
      <c r="B7" s="442" t="s">
        <v>190</v>
      </c>
      <c r="C7" s="304"/>
      <c r="D7" s="304"/>
      <c r="E7" s="304"/>
      <c r="F7" s="304"/>
      <c r="G7" s="305"/>
    </row>
    <row r="8" spans="1:8" ht="15">
      <c r="A8" s="420">
        <v>1</v>
      </c>
      <c r="B8" s="421" t="s">
        <v>23</v>
      </c>
      <c r="C8" s="443">
        <v>316354601.97999996</v>
      </c>
      <c r="D8" s="444">
        <v>306494984.5</v>
      </c>
      <c r="E8" s="444">
        <v>296046934.34000003</v>
      </c>
      <c r="F8" s="444">
        <v>275001902.05999994</v>
      </c>
      <c r="G8" s="445">
        <v>265452501.13</v>
      </c>
    </row>
    <row r="9" spans="1:8" ht="15">
      <c r="A9" s="420">
        <v>2</v>
      </c>
      <c r="B9" s="421" t="s">
        <v>89</v>
      </c>
      <c r="C9" s="443">
        <v>316354601.97999996</v>
      </c>
      <c r="D9" s="444">
        <v>306494984.5</v>
      </c>
      <c r="E9" s="444">
        <v>296046934.34000003</v>
      </c>
      <c r="F9" s="444">
        <v>275001902.05999994</v>
      </c>
      <c r="G9" s="445">
        <v>265452501.13</v>
      </c>
    </row>
    <row r="10" spans="1:8" ht="15">
      <c r="A10" s="420">
        <v>3</v>
      </c>
      <c r="B10" s="421" t="s">
        <v>88</v>
      </c>
      <c r="C10" s="443">
        <v>394867406.78324997</v>
      </c>
      <c r="D10" s="444">
        <v>345986513.88120693</v>
      </c>
      <c r="E10" s="444">
        <v>337250055.05093527</v>
      </c>
      <c r="F10" s="444">
        <v>306538687.10929382</v>
      </c>
      <c r="G10" s="445">
        <v>295358176.47649914</v>
      </c>
    </row>
    <row r="11" spans="1:8" ht="15">
      <c r="A11" s="420">
        <v>4</v>
      </c>
      <c r="B11" s="421" t="s">
        <v>480</v>
      </c>
      <c r="C11" s="443">
        <v>151621391.7680259</v>
      </c>
      <c r="D11" s="444">
        <v>147590002.15729398</v>
      </c>
      <c r="E11" s="444">
        <v>149534902.81236431</v>
      </c>
      <c r="F11" s="444">
        <v>155203230.88844451</v>
      </c>
      <c r="G11" s="445">
        <v>91656320.449453786</v>
      </c>
    </row>
    <row r="12" spans="1:8" ht="15">
      <c r="A12" s="420">
        <v>5</v>
      </c>
      <c r="B12" s="421" t="s">
        <v>481</v>
      </c>
      <c r="C12" s="443">
        <v>202206186.49453485</v>
      </c>
      <c r="D12" s="444">
        <v>196835184.43076673</v>
      </c>
      <c r="E12" s="444">
        <v>199431794.12795466</v>
      </c>
      <c r="F12" s="444">
        <v>192822970.13201964</v>
      </c>
      <c r="G12" s="445">
        <v>122242023.6903459</v>
      </c>
    </row>
    <row r="13" spans="1:8" ht="15">
      <c r="A13" s="420">
        <v>6</v>
      </c>
      <c r="B13" s="421" t="s">
        <v>482</v>
      </c>
      <c r="C13" s="443">
        <v>284789823.28058952</v>
      </c>
      <c r="D13" s="444">
        <v>276944583.18595755</v>
      </c>
      <c r="E13" s="444">
        <v>280338899.35373551</v>
      </c>
      <c r="F13" s="444">
        <v>270798654.07141119</v>
      </c>
      <c r="G13" s="445">
        <v>188502163.93218562</v>
      </c>
    </row>
    <row r="14" spans="1:8" ht="15">
      <c r="A14" s="440"/>
      <c r="B14" s="441" t="s">
        <v>484</v>
      </c>
      <c r="C14" s="304"/>
      <c r="D14" s="304"/>
      <c r="E14" s="304"/>
      <c r="F14" s="304"/>
      <c r="G14" s="305"/>
    </row>
    <row r="15" spans="1:8" ht="15" customHeight="1">
      <c r="A15" s="420">
        <v>7</v>
      </c>
      <c r="B15" s="421" t="s">
        <v>483</v>
      </c>
      <c r="C15" s="446">
        <v>2444783862.8055005</v>
      </c>
      <c r="D15" s="444">
        <v>2373772047.693953</v>
      </c>
      <c r="E15" s="444">
        <v>2407657291.6342325</v>
      </c>
      <c r="F15" s="444">
        <v>1706474911.7904396</v>
      </c>
      <c r="G15" s="445">
        <v>1546911912.6672308</v>
      </c>
    </row>
    <row r="16" spans="1:8" ht="15">
      <c r="A16" s="440"/>
      <c r="B16" s="441" t="s">
        <v>487</v>
      </c>
      <c r="C16" s="304"/>
      <c r="D16" s="304"/>
      <c r="E16" s="304"/>
      <c r="F16" s="304"/>
      <c r="G16" s="305"/>
    </row>
    <row r="17" spans="1:7" s="3" customFormat="1" ht="15">
      <c r="A17" s="420"/>
      <c r="B17" s="442" t="s">
        <v>472</v>
      </c>
      <c r="C17" s="304"/>
      <c r="D17" s="304"/>
      <c r="E17" s="304"/>
      <c r="F17" s="304"/>
      <c r="G17" s="305"/>
    </row>
    <row r="18" spans="1:7" ht="15">
      <c r="A18" s="419">
        <v>8</v>
      </c>
      <c r="B18" s="447" t="s">
        <v>478</v>
      </c>
      <c r="C18" s="682">
        <v>0.12939982416971973</v>
      </c>
      <c r="D18" s="683">
        <v>0.12911727762476202</v>
      </c>
      <c r="E18" s="683">
        <v>0.12296057888664622</v>
      </c>
      <c r="F18" s="683">
        <v>0.16115203344622686</v>
      </c>
      <c r="G18" s="684">
        <v>0.17160156241366001</v>
      </c>
    </row>
    <row r="19" spans="1:7" ht="15" customHeight="1">
      <c r="A19" s="419">
        <v>9</v>
      </c>
      <c r="B19" s="447" t="s">
        <v>477</v>
      </c>
      <c r="C19" s="682">
        <v>0.12939982416971973</v>
      </c>
      <c r="D19" s="683">
        <v>0.12911727762476202</v>
      </c>
      <c r="E19" s="683">
        <v>0.12296057888664622</v>
      </c>
      <c r="F19" s="683">
        <v>0.16115203344622686</v>
      </c>
      <c r="G19" s="684">
        <v>0.17160156241366001</v>
      </c>
    </row>
    <row r="20" spans="1:7" ht="15">
      <c r="A20" s="419">
        <v>10</v>
      </c>
      <c r="B20" s="447" t="s">
        <v>479</v>
      </c>
      <c r="C20" s="682">
        <v>0.16151423968011705</v>
      </c>
      <c r="D20" s="683">
        <v>0.14575389166677663</v>
      </c>
      <c r="E20" s="683">
        <v>0.14007394500154208</v>
      </c>
      <c r="F20" s="683">
        <v>0.17963269485613026</v>
      </c>
      <c r="G20" s="684">
        <v>0.19093406292749657</v>
      </c>
    </row>
    <row r="21" spans="1:7" ht="15">
      <c r="A21" s="419">
        <v>11</v>
      </c>
      <c r="B21" s="421" t="s">
        <v>480</v>
      </c>
      <c r="C21" s="682">
        <v>6.2018321568121551E-2</v>
      </c>
      <c r="D21" s="683">
        <v>6.2175305459794737E-2</v>
      </c>
      <c r="E21" s="683">
        <v>6.210805139583022E-2</v>
      </c>
      <c r="F21" s="683">
        <v>9.0949611867193955E-2</v>
      </c>
      <c r="G21" s="684">
        <v>5.9251156900988158E-2</v>
      </c>
    </row>
    <row r="22" spans="1:7" ht="15">
      <c r="A22" s="419">
        <v>12</v>
      </c>
      <c r="B22" s="421" t="s">
        <v>481</v>
      </c>
      <c r="C22" s="682">
        <v>8.2709228235208515E-2</v>
      </c>
      <c r="D22" s="683">
        <v>8.2920845167920018E-2</v>
      </c>
      <c r="E22" s="683">
        <v>8.2832301266841601E-2</v>
      </c>
      <c r="F22" s="683">
        <v>0.1129949047593727</v>
      </c>
      <c r="G22" s="684">
        <v>7.9023260917017973E-2</v>
      </c>
    </row>
    <row r="23" spans="1:7" ht="15">
      <c r="A23" s="419">
        <v>13</v>
      </c>
      <c r="B23" s="421" t="s">
        <v>482</v>
      </c>
      <c r="C23" s="682">
        <v>0.11648875289686356</v>
      </c>
      <c r="D23" s="683">
        <v>0.11666856699867231</v>
      </c>
      <c r="E23" s="683">
        <v>0.11643638001463713</v>
      </c>
      <c r="F23" s="683">
        <v>0.15868891608098024</v>
      </c>
      <c r="G23" s="684">
        <v>0.12185707692118336</v>
      </c>
    </row>
    <row r="24" spans="1:7" ht="15">
      <c r="A24" s="440"/>
      <c r="B24" s="441" t="s">
        <v>6</v>
      </c>
      <c r="C24" s="589"/>
      <c r="D24" s="589"/>
      <c r="E24" s="589"/>
      <c r="F24" s="589"/>
      <c r="G24" s="590"/>
    </row>
    <row r="25" spans="1:7" ht="15" customHeight="1">
      <c r="A25" s="448">
        <v>14</v>
      </c>
      <c r="B25" s="449" t="s">
        <v>7</v>
      </c>
      <c r="C25" s="685">
        <v>9.0032106896328443E-2</v>
      </c>
      <c r="D25" s="686">
        <v>8.8056217277083321E-2</v>
      </c>
      <c r="E25" s="686">
        <v>8.3704475779426482E-2</v>
      </c>
      <c r="F25" s="686">
        <v>7.6189278026136675E-2</v>
      </c>
      <c r="G25" s="687">
        <v>7.4479871420651933E-2</v>
      </c>
    </row>
    <row r="26" spans="1:7" ht="15">
      <c r="A26" s="448">
        <v>15</v>
      </c>
      <c r="B26" s="449" t="s">
        <v>8</v>
      </c>
      <c r="C26" s="685">
        <v>4.7660633550750987E-2</v>
      </c>
      <c r="D26" s="686">
        <v>4.3494258137840316E-2</v>
      </c>
      <c r="E26" s="686">
        <v>3.9933658117004736E-2</v>
      </c>
      <c r="F26" s="686">
        <v>3.754214775056447E-2</v>
      </c>
      <c r="G26" s="687">
        <v>3.7014829842418134E-2</v>
      </c>
    </row>
    <row r="27" spans="1:7" ht="15">
      <c r="A27" s="448">
        <v>16</v>
      </c>
      <c r="B27" s="449" t="s">
        <v>9</v>
      </c>
      <c r="C27" s="685">
        <v>6.1038987894862611E-2</v>
      </c>
      <c r="D27" s="686">
        <v>8.3699345553370066E-2</v>
      </c>
      <c r="E27" s="686">
        <v>0.15581335881937922</v>
      </c>
      <c r="F27" s="686">
        <v>2.3211712812904229E-2</v>
      </c>
      <c r="G27" s="687">
        <v>2.245780989268167E-2</v>
      </c>
    </row>
    <row r="28" spans="1:7" ht="15">
      <c r="A28" s="448">
        <v>17</v>
      </c>
      <c r="B28" s="449" t="s">
        <v>224</v>
      </c>
      <c r="C28" s="685">
        <v>4.2371473345577455E-2</v>
      </c>
      <c r="D28" s="686">
        <v>4.4561959139242997E-2</v>
      </c>
      <c r="E28" s="686">
        <v>4.3770817662421732E-2</v>
      </c>
      <c r="F28" s="686">
        <v>3.8647130275572213E-2</v>
      </c>
      <c r="G28" s="687">
        <v>3.7465041578233806E-2</v>
      </c>
    </row>
    <row r="29" spans="1:7" ht="15">
      <c r="A29" s="448">
        <v>18</v>
      </c>
      <c r="B29" s="449" t="s">
        <v>10</v>
      </c>
      <c r="C29" s="685">
        <v>2.1937704471808369E-2</v>
      </c>
      <c r="D29" s="686">
        <v>2.6386317511118126E-2</v>
      </c>
      <c r="E29" s="686">
        <v>4.0402097990974724E-2</v>
      </c>
      <c r="F29" s="686">
        <v>2.5446839600579155E-2</v>
      </c>
      <c r="G29" s="687">
        <v>2.6098149319998695E-2</v>
      </c>
    </row>
    <row r="30" spans="1:7" ht="15">
      <c r="A30" s="448">
        <v>19</v>
      </c>
      <c r="B30" s="449" t="s">
        <v>11</v>
      </c>
      <c r="C30" s="685">
        <v>0.17620953647877458</v>
      </c>
      <c r="D30" s="686">
        <v>0.20319432905627877</v>
      </c>
      <c r="E30" s="686">
        <v>0.27920628988328017</v>
      </c>
      <c r="F30" s="686">
        <v>0.16377662781573007</v>
      </c>
      <c r="G30" s="687">
        <v>0.17039304628525573</v>
      </c>
    </row>
    <row r="31" spans="1:7" ht="15">
      <c r="A31" s="440"/>
      <c r="B31" s="441" t="s">
        <v>12</v>
      </c>
      <c r="C31" s="589"/>
      <c r="D31" s="589"/>
      <c r="E31" s="589"/>
      <c r="F31" s="589"/>
      <c r="G31" s="590"/>
    </row>
    <row r="32" spans="1:7" ht="15">
      <c r="A32" s="448">
        <v>20</v>
      </c>
      <c r="B32" s="449" t="s">
        <v>13</v>
      </c>
      <c r="C32" s="588">
        <v>3.4408094810469032E-2</v>
      </c>
      <c r="D32" s="591">
        <v>4.1053706722485393E-2</v>
      </c>
      <c r="E32" s="591">
        <v>4.6520291423571204E-2</v>
      </c>
      <c r="F32" s="591">
        <v>5.4010013148751305E-2</v>
      </c>
      <c r="G32" s="592">
        <v>6.5587091122677021E-2</v>
      </c>
    </row>
    <row r="33" spans="1:7" ht="15" customHeight="1">
      <c r="A33" s="448">
        <v>21</v>
      </c>
      <c r="B33" s="449" t="s">
        <v>14</v>
      </c>
      <c r="C33" s="588">
        <v>4.0076316774812194E-2</v>
      </c>
      <c r="D33" s="591">
        <v>3.9667870216590587E-2</v>
      </c>
      <c r="E33" s="591">
        <v>4.1958453871371051E-2</v>
      </c>
      <c r="F33" s="591">
        <v>4.1705364259597442E-2</v>
      </c>
      <c r="G33" s="592">
        <v>4.5182312264914717E-2</v>
      </c>
    </row>
    <row r="34" spans="1:7" ht="15">
      <c r="A34" s="448">
        <v>22</v>
      </c>
      <c r="B34" s="449" t="s">
        <v>15</v>
      </c>
      <c r="C34" s="588">
        <v>0.46176729529744365</v>
      </c>
      <c r="D34" s="591">
        <v>0.4719544743155642</v>
      </c>
      <c r="E34" s="591">
        <v>0.48663233133346179</v>
      </c>
      <c r="F34" s="591">
        <v>0.52511176178429664</v>
      </c>
      <c r="G34" s="592">
        <v>0.53388802260505441</v>
      </c>
    </row>
    <row r="35" spans="1:7" ht="15" customHeight="1">
      <c r="A35" s="448">
        <v>23</v>
      </c>
      <c r="B35" s="449" t="s">
        <v>16</v>
      </c>
      <c r="C35" s="588">
        <v>0.45326248663052726</v>
      </c>
      <c r="D35" s="591">
        <v>0.44753034686570459</v>
      </c>
      <c r="E35" s="591">
        <v>0.49501379732614587</v>
      </c>
      <c r="F35" s="591">
        <v>0.50327127818364548</v>
      </c>
      <c r="G35" s="592">
        <v>0.51341190576933793</v>
      </c>
    </row>
    <row r="36" spans="1:7" ht="15">
      <c r="A36" s="448">
        <v>24</v>
      </c>
      <c r="B36" s="449" t="s">
        <v>17</v>
      </c>
      <c r="C36" s="588">
        <v>0.62830296566621124</v>
      </c>
      <c r="D36" s="591">
        <v>0.6162414123178217</v>
      </c>
      <c r="E36" s="591">
        <v>0.58607462941820787</v>
      </c>
      <c r="F36" s="591">
        <v>0.14889139965982348</v>
      </c>
      <c r="G36" s="592">
        <v>4.1347382270580192E-2</v>
      </c>
    </row>
    <row r="37" spans="1:7" ht="15" customHeight="1">
      <c r="A37" s="440"/>
      <c r="B37" s="441" t="s">
        <v>18</v>
      </c>
      <c r="C37" s="589"/>
      <c r="D37" s="589"/>
      <c r="E37" s="589"/>
      <c r="F37" s="589"/>
      <c r="G37" s="590"/>
    </row>
    <row r="38" spans="1:7" ht="15" customHeight="1">
      <c r="A38" s="448">
        <v>25</v>
      </c>
      <c r="B38" s="449" t="s">
        <v>19</v>
      </c>
      <c r="C38" s="588">
        <v>0.19740426422181714</v>
      </c>
      <c r="D38" s="588">
        <v>0.18548974715919464</v>
      </c>
      <c r="E38" s="588">
        <v>0.20790932501700238</v>
      </c>
      <c r="F38" s="588">
        <v>0.23388627820836105</v>
      </c>
      <c r="G38" s="593">
        <v>0.24932928486575559</v>
      </c>
    </row>
    <row r="39" spans="1:7" ht="15" customHeight="1">
      <c r="A39" s="448">
        <v>26</v>
      </c>
      <c r="B39" s="449" t="s">
        <v>20</v>
      </c>
      <c r="C39" s="588">
        <v>0.5269244455682951</v>
      </c>
      <c r="D39" s="588">
        <v>0.52396262732415366</v>
      </c>
      <c r="E39" s="588">
        <v>0.58025416078822911</v>
      </c>
      <c r="F39" s="588">
        <v>0.59744413242866834</v>
      </c>
      <c r="G39" s="593">
        <v>0.62861500262956382</v>
      </c>
    </row>
    <row r="40" spans="1:7" ht="15" customHeight="1">
      <c r="A40" s="448">
        <v>27</v>
      </c>
      <c r="B40" s="450" t="s">
        <v>21</v>
      </c>
      <c r="C40" s="588">
        <v>0.28039570762150667</v>
      </c>
      <c r="D40" s="588">
        <v>0.26319120448363598</v>
      </c>
      <c r="E40" s="588">
        <v>0.24593787156163324</v>
      </c>
      <c r="F40" s="588">
        <v>0.2540370765606989</v>
      </c>
      <c r="G40" s="593">
        <v>0.26532851500655896</v>
      </c>
    </row>
    <row r="41" spans="1:7" ht="15" customHeight="1">
      <c r="A41" s="454"/>
      <c r="B41" s="441" t="s">
        <v>393</v>
      </c>
      <c r="C41" s="304"/>
      <c r="D41" s="304"/>
      <c r="E41" s="304"/>
      <c r="F41" s="304"/>
      <c r="G41" s="305"/>
    </row>
    <row r="42" spans="1:7" ht="15" customHeight="1">
      <c r="A42" s="448">
        <v>28</v>
      </c>
      <c r="B42" s="495" t="s">
        <v>386</v>
      </c>
      <c r="C42" s="678">
        <v>624858923.05399466</v>
      </c>
      <c r="D42" s="450">
        <v>529888563.68082947</v>
      </c>
      <c r="E42" s="450">
        <v>472011268.89208972</v>
      </c>
      <c r="F42" s="450">
        <v>380826472.24000013</v>
      </c>
      <c r="G42" s="453">
        <v>449835513.72069997</v>
      </c>
    </row>
    <row r="43" spans="1:7" ht="15">
      <c r="A43" s="448">
        <v>29</v>
      </c>
      <c r="B43" s="449" t="s">
        <v>387</v>
      </c>
      <c r="C43" s="678">
        <v>524747107.20303136</v>
      </c>
      <c r="D43" s="451">
        <v>498192258.82987887</v>
      </c>
      <c r="E43" s="451">
        <v>330241150.64856493</v>
      </c>
      <c r="F43" s="451">
        <v>264903848.44921699</v>
      </c>
      <c r="G43" s="452">
        <v>244206435.59640634</v>
      </c>
    </row>
    <row r="44" spans="1:7" ht="15">
      <c r="A44" s="491">
        <v>30</v>
      </c>
      <c r="B44" s="492" t="s">
        <v>385</v>
      </c>
      <c r="C44" s="679">
        <v>1.1907810723999452</v>
      </c>
      <c r="D44" s="588">
        <v>1.0636226362195929</v>
      </c>
      <c r="E44" s="588">
        <v>1.4292927091766141</v>
      </c>
      <c r="F44" s="588">
        <v>1.4376026413712366</v>
      </c>
      <c r="G44" s="593">
        <v>1.8420297262932557</v>
      </c>
    </row>
    <row r="45" spans="1:7" ht="15">
      <c r="A45" s="491"/>
      <c r="B45" s="441" t="s">
        <v>488</v>
      </c>
      <c r="C45" s="304"/>
      <c r="D45" s="304"/>
      <c r="E45" s="304"/>
      <c r="F45" s="304"/>
      <c r="G45" s="305"/>
    </row>
    <row r="46" spans="1:7" ht="15">
      <c r="A46" s="491">
        <v>31</v>
      </c>
      <c r="B46" s="492" t="s">
        <v>495</v>
      </c>
      <c r="C46" s="680">
        <v>1814557509.8984001</v>
      </c>
      <c r="D46" s="493">
        <v>1761057266.8453751</v>
      </c>
      <c r="E46" s="493">
        <v>1722825764.973485</v>
      </c>
      <c r="F46" s="493">
        <v>1167938709.1423299</v>
      </c>
      <c r="G46" s="494">
        <v>1116524966.0207798</v>
      </c>
    </row>
    <row r="47" spans="1:7" ht="15">
      <c r="A47" s="491">
        <v>32</v>
      </c>
      <c r="B47" s="492" t="s">
        <v>508</v>
      </c>
      <c r="C47" s="680">
        <v>1579426800.2240698</v>
      </c>
      <c r="D47" s="493">
        <v>1527342227.1122417</v>
      </c>
      <c r="E47" s="493">
        <v>1504074759.4362636</v>
      </c>
      <c r="F47" s="493">
        <v>958573986.13035393</v>
      </c>
      <c r="G47" s="494">
        <v>864784138.17464519</v>
      </c>
    </row>
    <row r="48" spans="1:7" thickBot="1">
      <c r="A48" s="122">
        <v>33</v>
      </c>
      <c r="B48" s="232" t="s">
        <v>522</v>
      </c>
      <c r="C48" s="681">
        <v>1.1488709129419437</v>
      </c>
      <c r="D48" s="594">
        <v>1.1530207412486855</v>
      </c>
      <c r="E48" s="594">
        <v>1.1454389179559203</v>
      </c>
      <c r="F48" s="594">
        <v>1.2184126901431529</v>
      </c>
      <c r="G48" s="595">
        <v>1.2911025037733694</v>
      </c>
    </row>
    <row r="49" spans="1:7">
      <c r="A49" s="21"/>
    </row>
    <row r="50" spans="1:7" ht="39.75">
      <c r="B50" s="24" t="s">
        <v>471</v>
      </c>
    </row>
    <row r="51" spans="1:7" ht="65.25">
      <c r="B51" s="349" t="s">
        <v>392</v>
      </c>
      <c r="D51" s="325"/>
      <c r="E51" s="325"/>
      <c r="F51" s="325"/>
      <c r="G51" s="325"/>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zoomScaleNormal="100" workbookViewId="0">
      <selection activeCell="J30" sqref="J30"/>
    </sheetView>
  </sheetViews>
  <sheetFormatPr defaultColWidth="9.140625" defaultRowHeight="12.75"/>
  <cols>
    <col min="1" max="1" width="11.85546875" style="498" bestFit="1" customWidth="1"/>
    <col min="2" max="2" width="88.140625" style="498" customWidth="1"/>
    <col min="3" max="4" width="15.28515625" style="498" bestFit="1" customWidth="1"/>
    <col min="5" max="5" width="17.5703125" style="498" bestFit="1" customWidth="1"/>
    <col min="6" max="6" width="15.28515625" style="498" bestFit="1" customWidth="1"/>
    <col min="7" max="7" width="20.85546875" style="498" customWidth="1"/>
    <col min="8" max="8" width="16.85546875" style="498" bestFit="1" customWidth="1"/>
    <col min="9" max="16384" width="9.140625" style="498"/>
  </cols>
  <sheetData>
    <row r="1" spans="1:10" ht="13.5">
      <c r="A1" s="497" t="s">
        <v>188</v>
      </c>
      <c r="B1" s="416" t="str">
        <f>Info!C2</f>
        <v>სს "ბაზისბანკი"</v>
      </c>
    </row>
    <row r="2" spans="1:10">
      <c r="A2" s="499" t="s">
        <v>189</v>
      </c>
      <c r="B2" s="501">
        <f>'1. key ratios'!B2</f>
        <v>44834</v>
      </c>
    </row>
    <row r="3" spans="1:10">
      <c r="A3" s="500" t="s">
        <v>524</v>
      </c>
    </row>
    <row r="5" spans="1:10">
      <c r="A5" s="756" t="s">
        <v>525</v>
      </c>
      <c r="B5" s="757"/>
      <c r="C5" s="762" t="s">
        <v>526</v>
      </c>
      <c r="D5" s="763"/>
      <c r="E5" s="763"/>
      <c r="F5" s="763"/>
      <c r="G5" s="763"/>
      <c r="H5" s="764"/>
    </row>
    <row r="6" spans="1:10">
      <c r="A6" s="758"/>
      <c r="B6" s="759"/>
      <c r="C6" s="765"/>
      <c r="D6" s="766"/>
      <c r="E6" s="766"/>
      <c r="F6" s="766"/>
      <c r="G6" s="766"/>
      <c r="H6" s="767"/>
    </row>
    <row r="7" spans="1:10" ht="25.5">
      <c r="A7" s="760"/>
      <c r="B7" s="761"/>
      <c r="C7" s="502" t="s">
        <v>527</v>
      </c>
      <c r="D7" s="502" t="s">
        <v>528</v>
      </c>
      <c r="E7" s="502" t="s">
        <v>529</v>
      </c>
      <c r="F7" s="502" t="s">
        <v>530</v>
      </c>
      <c r="G7" s="569" t="s">
        <v>702</v>
      </c>
      <c r="H7" s="502" t="s">
        <v>68</v>
      </c>
    </row>
    <row r="8" spans="1:10">
      <c r="A8" s="503">
        <v>1</v>
      </c>
      <c r="B8" s="504" t="s">
        <v>216</v>
      </c>
      <c r="C8" s="638">
        <v>210762452.57640001</v>
      </c>
      <c r="D8" s="638">
        <v>115612654.13</v>
      </c>
      <c r="E8" s="638">
        <v>203533928.61000001</v>
      </c>
      <c r="F8" s="638">
        <v>26558183.16</v>
      </c>
      <c r="G8" s="638"/>
      <c r="H8" s="638">
        <f>SUM(C8:G8)</f>
        <v>556467218.47640002</v>
      </c>
      <c r="J8" s="645"/>
    </row>
    <row r="9" spans="1:10" ht="24">
      <c r="A9" s="503">
        <v>2</v>
      </c>
      <c r="B9" s="504" t="s">
        <v>217</v>
      </c>
      <c r="C9" s="638"/>
      <c r="D9" s="638"/>
      <c r="E9" s="638"/>
      <c r="F9" s="638"/>
      <c r="G9" s="638"/>
      <c r="H9" s="638">
        <f t="shared" ref="H9:H21" si="0">SUM(C9:G9)</f>
        <v>0</v>
      </c>
      <c r="J9" s="645"/>
    </row>
    <row r="10" spans="1:10">
      <c r="A10" s="503">
        <v>3</v>
      </c>
      <c r="B10" s="504" t="s">
        <v>218</v>
      </c>
      <c r="C10" s="638"/>
      <c r="D10" s="638">
        <v>48832875.906199999</v>
      </c>
      <c r="E10" s="638">
        <v>18.2</v>
      </c>
      <c r="F10" s="638">
        <v>1259814.3600000001</v>
      </c>
      <c r="G10" s="638"/>
      <c r="H10" s="638">
        <f t="shared" si="0"/>
        <v>50092708.466200002</v>
      </c>
      <c r="J10" s="645"/>
    </row>
    <row r="11" spans="1:10">
      <c r="A11" s="503">
        <v>4</v>
      </c>
      <c r="B11" s="504" t="s">
        <v>219</v>
      </c>
      <c r="C11" s="638"/>
      <c r="D11" s="638"/>
      <c r="E11" s="638"/>
      <c r="F11" s="638"/>
      <c r="G11" s="638"/>
      <c r="H11" s="638">
        <f t="shared" si="0"/>
        <v>0</v>
      </c>
      <c r="J11" s="645"/>
    </row>
    <row r="12" spans="1:10">
      <c r="A12" s="503">
        <v>5</v>
      </c>
      <c r="B12" s="504" t="s">
        <v>220</v>
      </c>
      <c r="C12" s="638"/>
      <c r="D12" s="638"/>
      <c r="E12" s="638"/>
      <c r="F12" s="638"/>
      <c r="G12" s="638"/>
      <c r="H12" s="638">
        <f t="shared" si="0"/>
        <v>0</v>
      </c>
      <c r="J12" s="645"/>
    </row>
    <row r="13" spans="1:10">
      <c r="A13" s="503">
        <v>6</v>
      </c>
      <c r="B13" s="504" t="s">
        <v>221</v>
      </c>
      <c r="C13" s="638">
        <v>156553629.0413</v>
      </c>
      <c r="D13" s="638"/>
      <c r="E13" s="638"/>
      <c r="F13" s="638"/>
      <c r="G13" s="638"/>
      <c r="H13" s="638">
        <f t="shared" si="0"/>
        <v>156553629.0413</v>
      </c>
      <c r="J13" s="645"/>
    </row>
    <row r="14" spans="1:10">
      <c r="A14" s="503">
        <v>7</v>
      </c>
      <c r="B14" s="504" t="s">
        <v>73</v>
      </c>
      <c r="C14" s="638"/>
      <c r="D14" s="638">
        <v>232525958.448823</v>
      </c>
      <c r="E14" s="638">
        <v>389940842.29527098</v>
      </c>
      <c r="F14" s="638">
        <v>411401855.092839</v>
      </c>
      <c r="G14" s="638">
        <v>1325217.6457008999</v>
      </c>
      <c r="H14" s="638">
        <f t="shared" si="0"/>
        <v>1035193873.4826339</v>
      </c>
      <c r="J14" s="645"/>
    </row>
    <row r="15" spans="1:10">
      <c r="A15" s="503">
        <v>8</v>
      </c>
      <c r="B15" s="506" t="s">
        <v>74</v>
      </c>
      <c r="C15" s="638"/>
      <c r="D15" s="638">
        <v>33555222.560748704</v>
      </c>
      <c r="E15" s="638">
        <v>150608493.34179801</v>
      </c>
      <c r="F15" s="638">
        <v>165954560.72323501</v>
      </c>
      <c r="G15" s="638">
        <v>481469.33320440009</v>
      </c>
      <c r="H15" s="638">
        <f t="shared" si="0"/>
        <v>350599745.9589861</v>
      </c>
      <c r="J15" s="645"/>
    </row>
    <row r="16" spans="1:10">
      <c r="A16" s="503">
        <v>9</v>
      </c>
      <c r="B16" s="504" t="s">
        <v>75</v>
      </c>
      <c r="C16" s="638"/>
      <c r="D16" s="638">
        <v>4689008.3369263001</v>
      </c>
      <c r="E16" s="638">
        <v>69228825.144595906</v>
      </c>
      <c r="F16" s="638">
        <v>247180404.511724</v>
      </c>
      <c r="G16" s="638">
        <v>347509.81130679999</v>
      </c>
      <c r="H16" s="638">
        <f t="shared" si="0"/>
        <v>321445747.80455297</v>
      </c>
      <c r="J16" s="645"/>
    </row>
    <row r="17" spans="1:10">
      <c r="A17" s="503">
        <v>10</v>
      </c>
      <c r="B17" s="572" t="s">
        <v>552</v>
      </c>
      <c r="C17" s="638"/>
      <c r="D17" s="638">
        <v>9848608.1360224001</v>
      </c>
      <c r="E17" s="638">
        <v>5603515.6946377996</v>
      </c>
      <c r="F17" s="638">
        <v>27510983.493524399</v>
      </c>
      <c r="G17" s="638">
        <v>413127.53971059999</v>
      </c>
      <c r="H17" s="638">
        <f t="shared" si="0"/>
        <v>43376234.8638952</v>
      </c>
      <c r="J17" s="645"/>
    </row>
    <row r="18" spans="1:10">
      <c r="A18" s="503">
        <v>11</v>
      </c>
      <c r="B18" s="504" t="s">
        <v>70</v>
      </c>
      <c r="C18" s="638"/>
      <c r="D18" s="638">
        <v>18506719.974686097</v>
      </c>
      <c r="E18" s="638">
        <v>70560523.15783</v>
      </c>
      <c r="F18" s="638">
        <v>17918599.755119801</v>
      </c>
      <c r="G18" s="638">
        <v>1987356.6491979</v>
      </c>
      <c r="H18" s="638">
        <f t="shared" si="0"/>
        <v>108973199.53683381</v>
      </c>
      <c r="J18" s="645"/>
    </row>
    <row r="19" spans="1:10">
      <c r="A19" s="503">
        <v>12</v>
      </c>
      <c r="B19" s="504" t="s">
        <v>71</v>
      </c>
      <c r="C19" s="638"/>
      <c r="D19" s="638">
        <v>1937931.7198000001</v>
      </c>
      <c r="E19" s="638"/>
      <c r="F19" s="638"/>
      <c r="G19" s="638">
        <v>5.9999999999999995E-4</v>
      </c>
      <c r="H19" s="638">
        <f t="shared" si="0"/>
        <v>1937931.7204</v>
      </c>
      <c r="J19" s="645"/>
    </row>
    <row r="20" spans="1:10">
      <c r="A20" s="507">
        <v>13</v>
      </c>
      <c r="B20" s="506" t="s">
        <v>72</v>
      </c>
      <c r="C20" s="638"/>
      <c r="D20" s="638"/>
      <c r="E20" s="638"/>
      <c r="F20" s="638"/>
      <c r="G20" s="638"/>
      <c r="H20" s="638">
        <f t="shared" si="0"/>
        <v>0</v>
      </c>
      <c r="J20" s="645"/>
    </row>
    <row r="21" spans="1:10">
      <c r="A21" s="503">
        <v>14</v>
      </c>
      <c r="B21" s="504" t="s">
        <v>531</v>
      </c>
      <c r="C21" s="638">
        <v>76155656.447799996</v>
      </c>
      <c r="D21" s="638">
        <v>48957287.7117033</v>
      </c>
      <c r="E21" s="638">
        <v>22735363.045594897</v>
      </c>
      <c r="F21" s="638">
        <v>120279066.679571</v>
      </c>
      <c r="G21" s="638">
        <v>72504728.800574407</v>
      </c>
      <c r="H21" s="638">
        <f t="shared" si="0"/>
        <v>340632102.68524361</v>
      </c>
      <c r="J21" s="645"/>
    </row>
    <row r="22" spans="1:10">
      <c r="A22" s="508">
        <v>15</v>
      </c>
      <c r="B22" s="505" t="s">
        <v>68</v>
      </c>
      <c r="C22" s="637">
        <f>SUM(C18:C21)+SUM(C8:C16)</f>
        <v>443471738.06549996</v>
      </c>
      <c r="D22" s="637">
        <f t="shared" ref="D22:F22" si="1">SUM(D18:D21)+SUM(D8:D16)</f>
        <v>504617658.78888738</v>
      </c>
      <c r="E22" s="637">
        <f t="shared" si="1"/>
        <v>906607993.79508972</v>
      </c>
      <c r="F22" s="637">
        <f t="shared" si="1"/>
        <v>990552484.28248882</v>
      </c>
      <c r="G22" s="637">
        <f>SUM(G18:G21)+SUM(G8:G16)</f>
        <v>76646282.240584403</v>
      </c>
      <c r="H22" s="637">
        <f>SUM(H18:H21)+SUM(H8:H16)</f>
        <v>2921896157.1725507</v>
      </c>
      <c r="J22" s="645"/>
    </row>
    <row r="24" spans="1:10">
      <c r="C24" s="645"/>
      <c r="D24" s="645"/>
      <c r="E24" s="645"/>
      <c r="F24" s="645"/>
      <c r="G24" s="645"/>
      <c r="H24" s="645"/>
    </row>
    <row r="26" spans="1:10" ht="51">
      <c r="B26" s="571" t="s">
        <v>701</v>
      </c>
    </row>
  </sheetData>
  <mergeCells count="2">
    <mergeCell ref="A5:B7"/>
    <mergeCell ref="C5:H6"/>
  </mergeCells>
  <conditionalFormatting sqref="A5">
    <cfRule type="duplicateValues" dxfId="17" priority="1"/>
    <cfRule type="duplicateValues" dxfId="16" priority="2"/>
  </conditionalFormatting>
  <conditionalFormatting sqref="A5">
    <cfRule type="duplicateValues" dxfId="15" priority="3"/>
  </conditionalFormatting>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topLeftCell="E1" zoomScaleNormal="100" workbookViewId="0">
      <selection activeCell="J31" sqref="J31"/>
    </sheetView>
  </sheetViews>
  <sheetFormatPr defaultColWidth="9.140625" defaultRowHeight="12.75"/>
  <cols>
    <col min="1" max="1" width="11.85546875" style="509" bestFit="1" customWidth="1"/>
    <col min="2" max="2" width="114.7109375" style="498" customWidth="1"/>
    <col min="3" max="3" width="22.42578125" style="498" customWidth="1"/>
    <col min="4" max="4" width="23.42578125" style="498" customWidth="1"/>
    <col min="5" max="7" width="22.140625" style="520" customWidth="1"/>
    <col min="8" max="8" width="22.140625" style="498" customWidth="1"/>
    <col min="9" max="9" width="41.42578125" style="498" customWidth="1"/>
    <col min="10" max="16384" width="9.140625" style="498"/>
  </cols>
  <sheetData>
    <row r="1" spans="1:12" ht="13.5">
      <c r="A1" s="497" t="s">
        <v>188</v>
      </c>
      <c r="B1" s="416" t="str">
        <f>Info!C2</f>
        <v>სს "ბაზისბანკი"</v>
      </c>
      <c r="E1" s="498"/>
      <c r="F1" s="498"/>
      <c r="G1" s="498"/>
    </row>
    <row r="2" spans="1:12">
      <c r="A2" s="499" t="s">
        <v>189</v>
      </c>
      <c r="B2" s="501">
        <f>'1. key ratios'!B2</f>
        <v>44834</v>
      </c>
      <c r="E2" s="498"/>
      <c r="F2" s="498"/>
      <c r="G2" s="498"/>
    </row>
    <row r="3" spans="1:12">
      <c r="A3" s="500" t="s">
        <v>532</v>
      </c>
      <c r="E3" s="498"/>
      <c r="F3" s="498"/>
      <c r="G3" s="498"/>
    </row>
    <row r="4" spans="1:12">
      <c r="C4" s="510" t="s">
        <v>533</v>
      </c>
      <c r="D4" s="510" t="s">
        <v>534</v>
      </c>
      <c r="E4" s="510" t="s">
        <v>535</v>
      </c>
      <c r="F4" s="510" t="s">
        <v>536</v>
      </c>
      <c r="G4" s="510" t="s">
        <v>537</v>
      </c>
      <c r="H4" s="510" t="s">
        <v>538</v>
      </c>
      <c r="I4" s="510" t="s">
        <v>539</v>
      </c>
    </row>
    <row r="5" spans="1:12" ht="33.950000000000003" customHeight="1">
      <c r="A5" s="756" t="s">
        <v>542</v>
      </c>
      <c r="B5" s="757"/>
      <c r="C5" s="770" t="s">
        <v>543</v>
      </c>
      <c r="D5" s="770"/>
      <c r="E5" s="770" t="s">
        <v>544</v>
      </c>
      <c r="F5" s="770" t="s">
        <v>545</v>
      </c>
      <c r="G5" s="768" t="s">
        <v>546</v>
      </c>
      <c r="H5" s="768" t="s">
        <v>547</v>
      </c>
      <c r="I5" s="511" t="s">
        <v>548</v>
      </c>
    </row>
    <row r="6" spans="1:12" ht="38.25">
      <c r="A6" s="760"/>
      <c r="B6" s="761"/>
      <c r="C6" s="560" t="s">
        <v>549</v>
      </c>
      <c r="D6" s="560" t="s">
        <v>550</v>
      </c>
      <c r="E6" s="770"/>
      <c r="F6" s="770"/>
      <c r="G6" s="769"/>
      <c r="H6" s="769"/>
      <c r="I6" s="511" t="s">
        <v>551</v>
      </c>
    </row>
    <row r="7" spans="1:12">
      <c r="A7" s="512">
        <v>1</v>
      </c>
      <c r="B7" s="504" t="s">
        <v>216</v>
      </c>
      <c r="C7" s="638"/>
      <c r="D7" s="638">
        <v>556467218.6099</v>
      </c>
      <c r="E7" s="639"/>
      <c r="F7" s="639"/>
      <c r="G7" s="639"/>
      <c r="H7" s="638"/>
      <c r="I7" s="648">
        <f t="shared" ref="I7:I23" si="0">C7+D7-E7-F7-G7</f>
        <v>556467218.6099</v>
      </c>
      <c r="K7" s="645"/>
      <c r="L7" s="647"/>
    </row>
    <row r="8" spans="1:12">
      <c r="A8" s="512">
        <v>2</v>
      </c>
      <c r="B8" s="504" t="s">
        <v>217</v>
      </c>
      <c r="C8" s="638"/>
      <c r="D8" s="638"/>
      <c r="E8" s="639"/>
      <c r="F8" s="639"/>
      <c r="G8" s="639"/>
      <c r="H8" s="638"/>
      <c r="I8" s="648">
        <f t="shared" si="0"/>
        <v>0</v>
      </c>
      <c r="K8" s="645"/>
      <c r="L8" s="647"/>
    </row>
    <row r="9" spans="1:12">
      <c r="A9" s="512">
        <v>3</v>
      </c>
      <c r="B9" s="504" t="s">
        <v>218</v>
      </c>
      <c r="C9" s="638"/>
      <c r="D9" s="638">
        <v>50092708.466200002</v>
      </c>
      <c r="E9" s="639"/>
      <c r="F9" s="639">
        <v>998151.84891519998</v>
      </c>
      <c r="G9" s="639"/>
      <c r="H9" s="638"/>
      <c r="I9" s="648">
        <f t="shared" si="0"/>
        <v>49094556.617284805</v>
      </c>
      <c r="K9" s="645"/>
      <c r="L9" s="647"/>
    </row>
    <row r="10" spans="1:12">
      <c r="A10" s="512">
        <v>4</v>
      </c>
      <c r="B10" s="504" t="s">
        <v>219</v>
      </c>
      <c r="C10" s="638"/>
      <c r="D10" s="638"/>
      <c r="E10" s="639"/>
      <c r="F10" s="639"/>
      <c r="G10" s="639"/>
      <c r="H10" s="638"/>
      <c r="I10" s="648">
        <f t="shared" si="0"/>
        <v>0</v>
      </c>
      <c r="K10" s="645"/>
      <c r="L10" s="647"/>
    </row>
    <row r="11" spans="1:12">
      <c r="A11" s="512">
        <v>5</v>
      </c>
      <c r="B11" s="504" t="s">
        <v>220</v>
      </c>
      <c r="C11" s="638"/>
      <c r="D11" s="638"/>
      <c r="E11" s="639"/>
      <c r="F11" s="639"/>
      <c r="G11" s="639"/>
      <c r="H11" s="638"/>
      <c r="I11" s="648">
        <f t="shared" si="0"/>
        <v>0</v>
      </c>
      <c r="K11" s="645"/>
      <c r="L11" s="647"/>
    </row>
    <row r="12" spans="1:12">
      <c r="A12" s="512">
        <v>6</v>
      </c>
      <c r="B12" s="504" t="s">
        <v>221</v>
      </c>
      <c r="C12" s="638"/>
      <c r="D12" s="638">
        <v>156553632.75670001</v>
      </c>
      <c r="E12" s="639"/>
      <c r="F12" s="639"/>
      <c r="G12" s="639"/>
      <c r="H12" s="638"/>
      <c r="I12" s="648">
        <f t="shared" si="0"/>
        <v>156553632.75670001</v>
      </c>
      <c r="K12" s="645"/>
      <c r="L12" s="647"/>
    </row>
    <row r="13" spans="1:12">
      <c r="A13" s="512">
        <v>7</v>
      </c>
      <c r="B13" s="504" t="s">
        <v>73</v>
      </c>
      <c r="C13" s="638">
        <v>11132195.090922801</v>
      </c>
      <c r="D13" s="638">
        <v>1040403317.637575</v>
      </c>
      <c r="E13" s="639">
        <v>16341639.245859001</v>
      </c>
      <c r="F13" s="639">
        <v>17560724.6988732</v>
      </c>
      <c r="G13" s="639"/>
      <c r="H13" s="638"/>
      <c r="I13" s="648">
        <f t="shared" si="0"/>
        <v>1017633148.7837657</v>
      </c>
      <c r="K13" s="645"/>
      <c r="L13" s="647"/>
    </row>
    <row r="14" spans="1:12">
      <c r="A14" s="512">
        <v>8</v>
      </c>
      <c r="B14" s="506" t="s">
        <v>74</v>
      </c>
      <c r="C14" s="638">
        <v>28034806.200932987</v>
      </c>
      <c r="D14" s="638">
        <v>338311266.59339505</v>
      </c>
      <c r="E14" s="639">
        <v>15746326.834679209</v>
      </c>
      <c r="F14" s="639">
        <v>6161824.5674508</v>
      </c>
      <c r="G14" s="639"/>
      <c r="H14" s="638">
        <v>5180509</v>
      </c>
      <c r="I14" s="648">
        <f t="shared" si="0"/>
        <v>344437921.39219803</v>
      </c>
      <c r="K14" s="645"/>
      <c r="L14" s="647"/>
    </row>
    <row r="15" spans="1:12">
      <c r="A15" s="512">
        <v>9</v>
      </c>
      <c r="B15" s="504" t="s">
        <v>75</v>
      </c>
      <c r="C15" s="638">
        <v>18941656.243346401</v>
      </c>
      <c r="D15" s="638">
        <v>311162846.59880805</v>
      </c>
      <c r="E15" s="639">
        <v>8658755.0374917984</v>
      </c>
      <c r="F15" s="639">
        <v>5619181.5895579997</v>
      </c>
      <c r="G15" s="639"/>
      <c r="H15" s="638">
        <v>30537.995021999999</v>
      </c>
      <c r="I15" s="648">
        <f t="shared" si="0"/>
        <v>315826566.21510464</v>
      </c>
      <c r="K15" s="645"/>
      <c r="L15" s="647"/>
    </row>
    <row r="16" spans="1:12">
      <c r="A16" s="512">
        <v>10</v>
      </c>
      <c r="B16" s="572" t="s">
        <v>552</v>
      </c>
      <c r="C16" s="638">
        <v>39026590.672313802</v>
      </c>
      <c r="D16" s="638">
        <v>22896552.0579344</v>
      </c>
      <c r="E16" s="639">
        <v>18546907.866353001</v>
      </c>
      <c r="F16" s="639">
        <v>213930.4050076</v>
      </c>
      <c r="G16" s="639"/>
      <c r="H16" s="638">
        <v>4627344.2300000004</v>
      </c>
      <c r="I16" s="648">
        <f t="shared" si="0"/>
        <v>43162304.458887592</v>
      </c>
      <c r="K16" s="645"/>
      <c r="L16" s="647"/>
    </row>
    <row r="17" spans="1:12">
      <c r="A17" s="512">
        <v>11</v>
      </c>
      <c r="B17" s="504" t="s">
        <v>70</v>
      </c>
      <c r="C17" s="638">
        <v>11226670.6814816</v>
      </c>
      <c r="D17" s="638">
        <v>103179013.1773517</v>
      </c>
      <c r="E17" s="639">
        <v>5432484.3219163995</v>
      </c>
      <c r="F17" s="639">
        <v>1677164.8686426</v>
      </c>
      <c r="G17" s="639"/>
      <c r="H17" s="638"/>
      <c r="I17" s="648">
        <f t="shared" si="0"/>
        <v>107296034.6682743</v>
      </c>
      <c r="K17" s="645"/>
      <c r="L17" s="647"/>
    </row>
    <row r="18" spans="1:12">
      <c r="A18" s="512">
        <v>12</v>
      </c>
      <c r="B18" s="504" t="s">
        <v>71</v>
      </c>
      <c r="C18" s="638"/>
      <c r="D18" s="638">
        <v>1937931.7204</v>
      </c>
      <c r="E18" s="639"/>
      <c r="F18" s="639">
        <v>38749.199997000003</v>
      </c>
      <c r="G18" s="639"/>
      <c r="H18" s="638"/>
      <c r="I18" s="648">
        <f t="shared" si="0"/>
        <v>1899182.5204030001</v>
      </c>
      <c r="K18" s="645"/>
      <c r="L18" s="647"/>
    </row>
    <row r="19" spans="1:12">
      <c r="A19" s="515">
        <v>13</v>
      </c>
      <c r="B19" s="506" t="s">
        <v>72</v>
      </c>
      <c r="C19" s="638"/>
      <c r="D19" s="638"/>
      <c r="E19" s="639"/>
      <c r="F19" s="639"/>
      <c r="G19" s="639"/>
      <c r="H19" s="638"/>
      <c r="I19" s="648">
        <f t="shared" si="0"/>
        <v>0</v>
      </c>
      <c r="K19" s="645"/>
      <c r="L19" s="647"/>
    </row>
    <row r="20" spans="1:12">
      <c r="A20" s="512">
        <v>14</v>
      </c>
      <c r="B20" s="504" t="s">
        <v>531</v>
      </c>
      <c r="C20" s="638">
        <v>34293735.642963402</v>
      </c>
      <c r="D20" s="638">
        <v>352922901.36922598</v>
      </c>
      <c r="E20" s="639">
        <v>24851325.776844401</v>
      </c>
      <c r="F20" s="639">
        <v>3048607.2252930002</v>
      </c>
      <c r="G20" s="639"/>
      <c r="H20" s="638"/>
      <c r="I20" s="648">
        <f t="shared" si="0"/>
        <v>359316704.01005203</v>
      </c>
      <c r="K20" s="645"/>
      <c r="L20" s="647"/>
    </row>
    <row r="21" spans="1:12" s="517" customFormat="1">
      <c r="A21" s="516">
        <v>15</v>
      </c>
      <c r="B21" s="505" t="s">
        <v>68</v>
      </c>
      <c r="C21" s="637">
        <f>SUM(C7:C15)+SUM(C17:C20)</f>
        <v>103629063.85964718</v>
      </c>
      <c r="D21" s="637">
        <f t="shared" ref="D21:H21" si="1">SUM(D7:D15)+SUM(D17:D20)</f>
        <v>2911030836.9295559</v>
      </c>
      <c r="E21" s="637">
        <f t="shared" si="1"/>
        <v>71030531.21679081</v>
      </c>
      <c r="F21" s="637">
        <f t="shared" si="1"/>
        <v>35104403.998729803</v>
      </c>
      <c r="G21" s="637">
        <f t="shared" si="1"/>
        <v>0</v>
      </c>
      <c r="H21" s="637">
        <f t="shared" si="1"/>
        <v>5211046.9950219998</v>
      </c>
      <c r="I21" s="648">
        <f t="shared" si="0"/>
        <v>2908524965.5736828</v>
      </c>
      <c r="K21" s="645"/>
      <c r="L21" s="647"/>
    </row>
    <row r="22" spans="1:12">
      <c r="A22" s="518">
        <v>16</v>
      </c>
      <c r="B22" s="519" t="s">
        <v>553</v>
      </c>
      <c r="C22" s="638">
        <v>70295956.127499998</v>
      </c>
      <c r="D22" s="638">
        <v>1990047271.9684999</v>
      </c>
      <c r="E22" s="639">
        <v>47199191.785364904</v>
      </c>
      <c r="F22" s="639">
        <v>34676983.269893602</v>
      </c>
      <c r="G22" s="639"/>
      <c r="H22" s="638">
        <v>5211047.4863999998</v>
      </c>
      <c r="I22" s="648">
        <f>C22+D22-E22-F22-G22</f>
        <v>1978467053.0407414</v>
      </c>
      <c r="K22" s="645"/>
      <c r="L22" s="647"/>
    </row>
    <row r="23" spans="1:12">
      <c r="A23" s="518">
        <v>17</v>
      </c>
      <c r="B23" s="519" t="s">
        <v>554</v>
      </c>
      <c r="C23" s="638"/>
      <c r="D23" s="638">
        <v>350000304.00999999</v>
      </c>
      <c r="E23" s="639"/>
      <c r="F23" s="639">
        <v>84000</v>
      </c>
      <c r="G23" s="639"/>
      <c r="H23" s="638"/>
      <c r="I23" s="648">
        <f t="shared" si="0"/>
        <v>349916304.00999999</v>
      </c>
      <c r="K23" s="645"/>
      <c r="L23" s="647"/>
    </row>
    <row r="26" spans="1:12" ht="42.6" customHeight="1">
      <c r="B26" s="571" t="s">
        <v>701</v>
      </c>
      <c r="E26" s="498"/>
      <c r="F26" s="498"/>
      <c r="G26" s="498"/>
    </row>
    <row r="27" spans="1:12">
      <c r="C27" s="645"/>
      <c r="D27" s="645"/>
      <c r="E27" s="645"/>
      <c r="F27" s="645"/>
      <c r="G27" s="645"/>
      <c r="H27" s="645"/>
    </row>
    <row r="28" spans="1:12">
      <c r="C28" s="645"/>
      <c r="D28" s="645"/>
      <c r="E28" s="645"/>
      <c r="F28" s="645"/>
      <c r="G28" s="645"/>
      <c r="H28" s="645"/>
    </row>
    <row r="29" spans="1:12">
      <c r="C29" s="645"/>
      <c r="D29" s="645"/>
      <c r="E29" s="645"/>
      <c r="F29" s="645"/>
      <c r="G29" s="645"/>
      <c r="H29" s="645"/>
    </row>
  </sheetData>
  <mergeCells count="6">
    <mergeCell ref="H5:H6"/>
    <mergeCell ref="A5:B6"/>
    <mergeCell ref="C5:D5"/>
    <mergeCell ref="E5:E6"/>
    <mergeCell ref="F5:F6"/>
    <mergeCell ref="G5:G6"/>
  </mergeCells>
  <conditionalFormatting sqref="A5">
    <cfRule type="duplicateValues" dxfId="14" priority="1"/>
    <cfRule type="duplicateValues" dxfId="13" priority="2"/>
  </conditionalFormatting>
  <conditionalFormatting sqref="A5">
    <cfRule type="duplicateValues" dxfId="12" priority="3"/>
  </conditionalFormatting>
  <pageMargins left="0.7" right="0.7" top="0.75" bottom="0.75" header="0.3" footer="0.3"/>
  <pageSetup orientation="portrait" horizontalDpi="90" verticalDpi="9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showGridLines="0" zoomScaleNormal="100" workbookViewId="0">
      <selection activeCell="B2" sqref="B2"/>
    </sheetView>
  </sheetViews>
  <sheetFormatPr defaultColWidth="9.140625" defaultRowHeight="12.75"/>
  <cols>
    <col min="1" max="1" width="11" style="498" bestFit="1" customWidth="1"/>
    <col min="2" max="2" width="88.140625" style="498" customWidth="1"/>
    <col min="3" max="4" width="22" style="498" customWidth="1"/>
    <col min="5" max="8" width="19" style="498" customWidth="1"/>
    <col min="9" max="9" width="42.28515625" style="498" bestFit="1" customWidth="1"/>
    <col min="10" max="16384" width="9.140625" style="498"/>
  </cols>
  <sheetData>
    <row r="1" spans="1:11" ht="13.5">
      <c r="A1" s="497" t="s">
        <v>188</v>
      </c>
      <c r="B1" s="416" t="str">
        <f>Info!C2</f>
        <v>სს "ბაზისბანკი"</v>
      </c>
    </row>
    <row r="2" spans="1:11">
      <c r="A2" s="499" t="s">
        <v>189</v>
      </c>
      <c r="B2" s="501">
        <f>'1. key ratios'!B2</f>
        <v>44834</v>
      </c>
    </row>
    <row r="3" spans="1:11">
      <c r="A3" s="500" t="s">
        <v>555</v>
      </c>
    </row>
    <row r="4" spans="1:11">
      <c r="C4" s="510" t="s">
        <v>533</v>
      </c>
      <c r="D4" s="510" t="s">
        <v>534</v>
      </c>
      <c r="E4" s="510" t="s">
        <v>535</v>
      </c>
      <c r="F4" s="510" t="s">
        <v>536</v>
      </c>
      <c r="G4" s="510" t="s">
        <v>537</v>
      </c>
      <c r="H4" s="510" t="s">
        <v>538</v>
      </c>
      <c r="I4" s="510" t="s">
        <v>539</v>
      </c>
    </row>
    <row r="5" spans="1:11" ht="41.45" customHeight="1">
      <c r="A5" s="756" t="s">
        <v>705</v>
      </c>
      <c r="B5" s="757"/>
      <c r="C5" s="770" t="s">
        <v>543</v>
      </c>
      <c r="D5" s="770"/>
      <c r="E5" s="770" t="s">
        <v>544</v>
      </c>
      <c r="F5" s="770" t="s">
        <v>545</v>
      </c>
      <c r="G5" s="768" t="s">
        <v>546</v>
      </c>
      <c r="H5" s="768" t="s">
        <v>547</v>
      </c>
      <c r="I5" s="511" t="s">
        <v>548</v>
      </c>
    </row>
    <row r="6" spans="1:11" ht="41.45" customHeight="1">
      <c r="A6" s="760"/>
      <c r="B6" s="761"/>
      <c r="C6" s="560" t="s">
        <v>549</v>
      </c>
      <c r="D6" s="560" t="s">
        <v>550</v>
      </c>
      <c r="E6" s="770"/>
      <c r="F6" s="770"/>
      <c r="G6" s="769"/>
      <c r="H6" s="769"/>
      <c r="I6" s="511" t="s">
        <v>551</v>
      </c>
    </row>
    <row r="7" spans="1:11">
      <c r="A7" s="513">
        <v>1</v>
      </c>
      <c r="B7" s="521" t="s">
        <v>556</v>
      </c>
      <c r="C7" s="638">
        <v>2293734.7985999999</v>
      </c>
      <c r="D7" s="638">
        <v>662388636.77980006</v>
      </c>
      <c r="E7" s="638">
        <v>1128922.3196</v>
      </c>
      <c r="F7" s="638">
        <v>2057773.8101999999</v>
      </c>
      <c r="G7" s="638"/>
      <c r="H7" s="638">
        <v>177608.21</v>
      </c>
      <c r="I7" s="648">
        <f t="shared" ref="I7:I34" si="0">C7+D7-E7-F7-G7</f>
        <v>661495675.44860005</v>
      </c>
      <c r="K7" s="645"/>
    </row>
    <row r="8" spans="1:11">
      <c r="A8" s="513">
        <v>2</v>
      </c>
      <c r="B8" s="521" t="s">
        <v>557</v>
      </c>
      <c r="C8" s="640">
        <v>1315027.2042</v>
      </c>
      <c r="D8" s="640">
        <v>284016726.3897</v>
      </c>
      <c r="E8" s="640">
        <v>666070.50439999998</v>
      </c>
      <c r="F8" s="640">
        <v>1932396.9916999999</v>
      </c>
      <c r="G8" s="640"/>
      <c r="H8" s="640">
        <v>52072.69</v>
      </c>
      <c r="I8" s="648">
        <f t="shared" si="0"/>
        <v>282733286.09780002</v>
      </c>
      <c r="J8" s="646"/>
      <c r="K8" s="645"/>
    </row>
    <row r="9" spans="1:11">
      <c r="A9" s="513">
        <v>3</v>
      </c>
      <c r="B9" s="521" t="s">
        <v>558</v>
      </c>
      <c r="C9" s="640"/>
      <c r="D9" s="640">
        <v>211422.31</v>
      </c>
      <c r="E9" s="640"/>
      <c r="F9" s="640">
        <v>4224.1099999999997</v>
      </c>
      <c r="G9" s="640"/>
      <c r="H9" s="640"/>
      <c r="I9" s="648">
        <f t="shared" si="0"/>
        <v>207198.2</v>
      </c>
      <c r="J9" s="646"/>
      <c r="K9" s="645"/>
    </row>
    <row r="10" spans="1:11">
      <c r="A10" s="513">
        <v>4</v>
      </c>
      <c r="B10" s="521" t="s">
        <v>559</v>
      </c>
      <c r="C10" s="640">
        <v>2461068.4347999999</v>
      </c>
      <c r="D10" s="640">
        <v>90931262.5889</v>
      </c>
      <c r="E10" s="640">
        <v>1106127.6858000001</v>
      </c>
      <c r="F10" s="640">
        <v>1734350.3411000001</v>
      </c>
      <c r="G10" s="640"/>
      <c r="H10" s="640">
        <v>57356.56</v>
      </c>
      <c r="I10" s="648">
        <f t="shared" si="0"/>
        <v>90551852.996799991</v>
      </c>
      <c r="J10" s="646"/>
      <c r="K10" s="645"/>
    </row>
    <row r="11" spans="1:11">
      <c r="A11" s="513">
        <v>5</v>
      </c>
      <c r="B11" s="521" t="s">
        <v>560</v>
      </c>
      <c r="C11" s="640">
        <v>1316646.7949000001</v>
      </c>
      <c r="D11" s="640">
        <v>185648987.04089999</v>
      </c>
      <c r="E11" s="640">
        <v>3380801.4752000002</v>
      </c>
      <c r="F11" s="640">
        <v>3121747.6397000002</v>
      </c>
      <c r="G11" s="640"/>
      <c r="H11" s="640">
        <v>7258.06</v>
      </c>
      <c r="I11" s="648">
        <f t="shared" si="0"/>
        <v>180463084.7209</v>
      </c>
      <c r="J11" s="646"/>
      <c r="K11" s="645"/>
    </row>
    <row r="12" spans="1:11">
      <c r="A12" s="513">
        <v>6</v>
      </c>
      <c r="B12" s="521" t="s">
        <v>561</v>
      </c>
      <c r="C12" s="640">
        <v>4204905.7795000002</v>
      </c>
      <c r="D12" s="640">
        <v>115285178.8471</v>
      </c>
      <c r="E12" s="640">
        <v>3176424.4629000002</v>
      </c>
      <c r="F12" s="640">
        <v>1852851.4883999999</v>
      </c>
      <c r="G12" s="640"/>
      <c r="H12" s="640">
        <v>91445.65</v>
      </c>
      <c r="I12" s="648">
        <f t="shared" si="0"/>
        <v>114460808.6753</v>
      </c>
      <c r="J12" s="646"/>
      <c r="K12" s="645"/>
    </row>
    <row r="13" spans="1:11">
      <c r="A13" s="513">
        <v>7</v>
      </c>
      <c r="B13" s="521" t="s">
        <v>562</v>
      </c>
      <c r="C13" s="640">
        <v>847856.99320000003</v>
      </c>
      <c r="D13" s="640">
        <v>60681905.998999998</v>
      </c>
      <c r="E13" s="640">
        <v>617728.01619999995</v>
      </c>
      <c r="F13" s="640">
        <v>1137372.6923</v>
      </c>
      <c r="G13" s="640"/>
      <c r="H13" s="640">
        <v>44768.13</v>
      </c>
      <c r="I13" s="648">
        <f t="shared" si="0"/>
        <v>59774662.283699997</v>
      </c>
      <c r="J13" s="646"/>
      <c r="K13" s="645"/>
    </row>
    <row r="14" spans="1:11">
      <c r="A14" s="513">
        <v>8</v>
      </c>
      <c r="B14" s="521" t="s">
        <v>563</v>
      </c>
      <c r="C14" s="640">
        <v>969584.78049999999</v>
      </c>
      <c r="D14" s="640">
        <v>91076994.8178</v>
      </c>
      <c r="E14" s="640">
        <v>1615061.375</v>
      </c>
      <c r="F14" s="640">
        <v>1551250.6222999999</v>
      </c>
      <c r="G14" s="640"/>
      <c r="H14" s="640">
        <v>103460.02</v>
      </c>
      <c r="I14" s="648">
        <f t="shared" si="0"/>
        <v>88880267.600999996</v>
      </c>
      <c r="J14" s="646"/>
      <c r="K14" s="645"/>
    </row>
    <row r="15" spans="1:11">
      <c r="A15" s="513">
        <v>9</v>
      </c>
      <c r="B15" s="521" t="s">
        <v>564</v>
      </c>
      <c r="C15" s="640">
        <v>71503.710000000006</v>
      </c>
      <c r="D15" s="640">
        <v>61898019.1043</v>
      </c>
      <c r="E15" s="640">
        <v>3465797.5956000001</v>
      </c>
      <c r="F15" s="640">
        <v>544968.07880000002</v>
      </c>
      <c r="G15" s="640"/>
      <c r="H15" s="640">
        <v>42082.55</v>
      </c>
      <c r="I15" s="648">
        <f t="shared" si="0"/>
        <v>57958757.139899999</v>
      </c>
      <c r="J15" s="646"/>
      <c r="K15" s="645"/>
    </row>
    <row r="16" spans="1:11">
      <c r="A16" s="513">
        <v>10</v>
      </c>
      <c r="B16" s="521" t="s">
        <v>565</v>
      </c>
      <c r="C16" s="640">
        <v>506734.07319999998</v>
      </c>
      <c r="D16" s="640">
        <v>9479437.6122999992</v>
      </c>
      <c r="E16" s="640">
        <v>173176.09049999999</v>
      </c>
      <c r="F16" s="640">
        <v>185209.26790000001</v>
      </c>
      <c r="G16" s="640"/>
      <c r="H16" s="640"/>
      <c r="I16" s="648">
        <f t="shared" si="0"/>
        <v>9627786.3270999994</v>
      </c>
      <c r="J16" s="646"/>
      <c r="K16" s="645"/>
    </row>
    <row r="17" spans="1:11">
      <c r="A17" s="513">
        <v>11</v>
      </c>
      <c r="B17" s="521" t="s">
        <v>566</v>
      </c>
      <c r="C17" s="640">
        <v>21193.29</v>
      </c>
      <c r="D17" s="640">
        <v>731121.78590000002</v>
      </c>
      <c r="E17" s="640">
        <v>6357.99</v>
      </c>
      <c r="F17" s="640">
        <v>14507.941999999999</v>
      </c>
      <c r="G17" s="640"/>
      <c r="H17" s="640"/>
      <c r="I17" s="648">
        <f t="shared" si="0"/>
        <v>731449.14390000002</v>
      </c>
      <c r="J17" s="646"/>
      <c r="K17" s="645"/>
    </row>
    <row r="18" spans="1:11">
      <c r="A18" s="513">
        <v>12</v>
      </c>
      <c r="B18" s="521" t="s">
        <v>567</v>
      </c>
      <c r="C18" s="640">
        <v>896160.91890000005</v>
      </c>
      <c r="D18" s="640">
        <v>79605173.488999993</v>
      </c>
      <c r="E18" s="640">
        <v>364974.0736</v>
      </c>
      <c r="F18" s="640">
        <v>1578272.439</v>
      </c>
      <c r="G18" s="640"/>
      <c r="H18" s="640">
        <v>99059.68</v>
      </c>
      <c r="I18" s="648">
        <f t="shared" si="0"/>
        <v>78558087.895300001</v>
      </c>
      <c r="J18" s="646"/>
      <c r="K18" s="645"/>
    </row>
    <row r="19" spans="1:11">
      <c r="A19" s="513">
        <v>13</v>
      </c>
      <c r="B19" s="521" t="s">
        <v>568</v>
      </c>
      <c r="C19" s="640">
        <v>4142959.8550999998</v>
      </c>
      <c r="D19" s="640">
        <v>15735934.255100001</v>
      </c>
      <c r="E19" s="640">
        <v>3969627.2277000002</v>
      </c>
      <c r="F19" s="640">
        <v>302040.74109999998</v>
      </c>
      <c r="G19" s="640"/>
      <c r="H19" s="640">
        <v>42659.49</v>
      </c>
      <c r="I19" s="648">
        <f t="shared" si="0"/>
        <v>15607226.141399998</v>
      </c>
      <c r="J19" s="646"/>
      <c r="K19" s="645"/>
    </row>
    <row r="20" spans="1:11">
      <c r="A20" s="513">
        <v>14</v>
      </c>
      <c r="B20" s="521" t="s">
        <v>569</v>
      </c>
      <c r="C20" s="640">
        <v>11758812.517200001</v>
      </c>
      <c r="D20" s="640">
        <v>92183399.510900006</v>
      </c>
      <c r="E20" s="640">
        <v>5268383.5713</v>
      </c>
      <c r="F20" s="640">
        <v>1472668.0214</v>
      </c>
      <c r="G20" s="640"/>
      <c r="H20" s="640">
        <v>21279.17</v>
      </c>
      <c r="I20" s="648">
        <f t="shared" si="0"/>
        <v>97201160.435400009</v>
      </c>
      <c r="J20" s="646"/>
      <c r="K20" s="645"/>
    </row>
    <row r="21" spans="1:11">
      <c r="A21" s="513">
        <v>15</v>
      </c>
      <c r="B21" s="521" t="s">
        <v>570</v>
      </c>
      <c r="C21" s="640">
        <v>3804086.4703000002</v>
      </c>
      <c r="D21" s="640">
        <v>29821985.7958</v>
      </c>
      <c r="E21" s="640">
        <v>3052733.7178000002</v>
      </c>
      <c r="F21" s="640">
        <v>179566.23060000001</v>
      </c>
      <c r="G21" s="640"/>
      <c r="H21" s="640"/>
      <c r="I21" s="648">
        <f t="shared" si="0"/>
        <v>30393772.317700006</v>
      </c>
      <c r="J21" s="646"/>
      <c r="K21" s="645"/>
    </row>
    <row r="22" spans="1:11">
      <c r="A22" s="513">
        <v>16</v>
      </c>
      <c r="B22" s="521" t="s">
        <v>571</v>
      </c>
      <c r="C22" s="640">
        <v>267726.30709999998</v>
      </c>
      <c r="D22" s="640">
        <v>18562551.3807</v>
      </c>
      <c r="E22" s="640">
        <v>931225.85699999996</v>
      </c>
      <c r="F22" s="640">
        <v>212596.74340000001</v>
      </c>
      <c r="G22" s="640"/>
      <c r="H22" s="640">
        <v>8798.89</v>
      </c>
      <c r="I22" s="648">
        <f t="shared" si="0"/>
        <v>17686455.087400001</v>
      </c>
      <c r="J22" s="646"/>
      <c r="K22" s="645"/>
    </row>
    <row r="23" spans="1:11">
      <c r="A23" s="513">
        <v>17</v>
      </c>
      <c r="B23" s="521" t="s">
        <v>572</v>
      </c>
      <c r="C23" s="638">
        <v>304866.5894</v>
      </c>
      <c r="D23" s="638">
        <v>20606125.2379</v>
      </c>
      <c r="E23" s="638">
        <v>893280.03960000002</v>
      </c>
      <c r="F23" s="638">
        <v>249539.09570000001</v>
      </c>
      <c r="G23" s="638"/>
      <c r="H23" s="638"/>
      <c r="I23" s="648">
        <f t="shared" si="0"/>
        <v>19768172.692000002</v>
      </c>
      <c r="K23" s="645"/>
    </row>
    <row r="24" spans="1:11">
      <c r="A24" s="513">
        <v>18</v>
      </c>
      <c r="B24" s="521" t="s">
        <v>573</v>
      </c>
      <c r="C24" s="638">
        <v>430818.27590000001</v>
      </c>
      <c r="D24" s="638">
        <v>72733012.155499995</v>
      </c>
      <c r="E24" s="638">
        <v>292198.3371</v>
      </c>
      <c r="F24" s="638">
        <v>1424910.6370000001</v>
      </c>
      <c r="G24" s="638"/>
      <c r="H24" s="638">
        <v>82675.429999999993</v>
      </c>
      <c r="I24" s="648">
        <f t="shared" si="0"/>
        <v>71446721.457300007</v>
      </c>
      <c r="K24" s="645"/>
    </row>
    <row r="25" spans="1:11">
      <c r="A25" s="513">
        <v>19</v>
      </c>
      <c r="B25" s="521" t="s">
        <v>574</v>
      </c>
      <c r="C25" s="638">
        <v>10209.700000000001</v>
      </c>
      <c r="D25" s="638">
        <v>19434676.941799998</v>
      </c>
      <c r="E25" s="638">
        <v>10209.700000000001</v>
      </c>
      <c r="F25" s="638">
        <v>386797.36560000002</v>
      </c>
      <c r="G25" s="638"/>
      <c r="H25" s="638"/>
      <c r="I25" s="648">
        <f t="shared" si="0"/>
        <v>19047879.576199997</v>
      </c>
      <c r="K25" s="645"/>
    </row>
    <row r="26" spans="1:11">
      <c r="A26" s="513">
        <v>20</v>
      </c>
      <c r="B26" s="521" t="s">
        <v>575</v>
      </c>
      <c r="C26" s="638">
        <v>840576.4</v>
      </c>
      <c r="D26" s="638">
        <v>114585121.99429999</v>
      </c>
      <c r="E26" s="638">
        <v>444771.68920000002</v>
      </c>
      <c r="F26" s="638">
        <v>2193215.2570000002</v>
      </c>
      <c r="G26" s="638"/>
      <c r="H26" s="638">
        <v>51586.19</v>
      </c>
      <c r="I26" s="648">
        <f t="shared" si="0"/>
        <v>112787711.4481</v>
      </c>
      <c r="J26" s="522"/>
      <c r="K26" s="645"/>
    </row>
    <row r="27" spans="1:11">
      <c r="A27" s="513">
        <v>21</v>
      </c>
      <c r="B27" s="521" t="s">
        <v>576</v>
      </c>
      <c r="C27" s="638">
        <v>93436.75</v>
      </c>
      <c r="D27" s="638">
        <v>30016591.316199999</v>
      </c>
      <c r="E27" s="638">
        <v>41836.93</v>
      </c>
      <c r="F27" s="638">
        <v>595027.32420000003</v>
      </c>
      <c r="G27" s="638"/>
      <c r="H27" s="638"/>
      <c r="I27" s="648">
        <f t="shared" si="0"/>
        <v>29473163.811999999</v>
      </c>
      <c r="J27" s="522"/>
      <c r="K27" s="645"/>
    </row>
    <row r="28" spans="1:11">
      <c r="A28" s="513">
        <v>22</v>
      </c>
      <c r="B28" s="521" t="s">
        <v>577</v>
      </c>
      <c r="C28" s="638">
        <v>136706.56</v>
      </c>
      <c r="D28" s="638">
        <v>6128967.2903000005</v>
      </c>
      <c r="E28" s="638">
        <v>132079.61610000001</v>
      </c>
      <c r="F28" s="638">
        <v>108692.3993</v>
      </c>
      <c r="G28" s="638"/>
      <c r="H28" s="638">
        <v>8245.41</v>
      </c>
      <c r="I28" s="648">
        <f t="shared" si="0"/>
        <v>6024901.8349000001</v>
      </c>
      <c r="J28" s="522"/>
      <c r="K28" s="645"/>
    </row>
    <row r="29" spans="1:11">
      <c r="A29" s="513">
        <v>23</v>
      </c>
      <c r="B29" s="521" t="s">
        <v>578</v>
      </c>
      <c r="C29" s="638">
        <v>5195116.9346000003</v>
      </c>
      <c r="D29" s="638">
        <v>218621325.5966</v>
      </c>
      <c r="E29" s="638">
        <v>2611486.1671000002</v>
      </c>
      <c r="F29" s="638">
        <v>4175376.6908999998</v>
      </c>
      <c r="G29" s="638"/>
      <c r="H29" s="638">
        <v>529971.29</v>
      </c>
      <c r="I29" s="648">
        <f t="shared" si="0"/>
        <v>217029579.67319998</v>
      </c>
      <c r="J29" s="522"/>
      <c r="K29" s="645"/>
    </row>
    <row r="30" spans="1:11">
      <c r="A30" s="513">
        <v>24</v>
      </c>
      <c r="B30" s="521" t="s">
        <v>579</v>
      </c>
      <c r="C30" s="638">
        <v>2233640.2999999998</v>
      </c>
      <c r="D30" s="638">
        <v>95422524.999400005</v>
      </c>
      <c r="E30" s="638">
        <v>1273495.2626</v>
      </c>
      <c r="F30" s="638">
        <v>1721078.4887999999</v>
      </c>
      <c r="G30" s="638"/>
      <c r="H30" s="638">
        <v>4533.25</v>
      </c>
      <c r="I30" s="648">
        <f t="shared" si="0"/>
        <v>94661591.547999993</v>
      </c>
      <c r="J30" s="522"/>
      <c r="K30" s="645"/>
    </row>
    <row r="31" spans="1:11">
      <c r="A31" s="513">
        <v>25</v>
      </c>
      <c r="B31" s="521" t="s">
        <v>580</v>
      </c>
      <c r="C31" s="638">
        <v>2769007.7089</v>
      </c>
      <c r="D31" s="638">
        <v>85891976.853200004</v>
      </c>
      <c r="E31" s="638">
        <v>1449677.0379999999</v>
      </c>
      <c r="F31" s="638">
        <v>1424138.1237999999</v>
      </c>
      <c r="G31" s="638"/>
      <c r="H31" s="638">
        <v>55314.502200000003</v>
      </c>
      <c r="I31" s="648">
        <f t="shared" si="0"/>
        <v>85787169.400300011</v>
      </c>
      <c r="J31" s="522"/>
      <c r="K31" s="645"/>
    </row>
    <row r="32" spans="1:11">
      <c r="A32" s="513">
        <v>26</v>
      </c>
      <c r="B32" s="521" t="s">
        <v>581</v>
      </c>
      <c r="C32" s="638">
        <v>27200917.617800001</v>
      </c>
      <c r="D32" s="638">
        <v>262865249.0361</v>
      </c>
      <c r="E32" s="638">
        <v>14923395.6632</v>
      </c>
      <c r="F32" s="638">
        <v>4600391.0760000004</v>
      </c>
      <c r="G32" s="638"/>
      <c r="H32" s="638">
        <v>3730872.3141999999</v>
      </c>
      <c r="I32" s="648">
        <f t="shared" si="0"/>
        <v>270542379.91470003</v>
      </c>
      <c r="J32" s="522"/>
      <c r="K32" s="645"/>
    </row>
    <row r="33" spans="1:11">
      <c r="A33" s="513">
        <v>27</v>
      </c>
      <c r="B33" s="514" t="s">
        <v>165</v>
      </c>
      <c r="C33" s="638">
        <v>29535765.080699999</v>
      </c>
      <c r="D33" s="638">
        <f>186465452.9427+1075</f>
        <v>186466527.9427</v>
      </c>
      <c r="E33" s="638">
        <v>20034688.990600001</v>
      </c>
      <c r="F33" s="638">
        <f>343420.7416+20</f>
        <v>343440.74160000001</v>
      </c>
      <c r="G33" s="638"/>
      <c r="H33" s="638"/>
      <c r="I33" s="648">
        <f t="shared" si="0"/>
        <v>195624163.29120001</v>
      </c>
      <c r="J33" s="522"/>
      <c r="K33" s="645"/>
    </row>
    <row r="34" spans="1:11">
      <c r="A34" s="513">
        <v>28</v>
      </c>
      <c r="B34" s="523" t="s">
        <v>68</v>
      </c>
      <c r="C34" s="637">
        <f>SUM(C7:C33)</f>
        <v>103629063.8448</v>
      </c>
      <c r="D34" s="637">
        <f>SUM(D7:D33)</f>
        <v>2911030837.0711999</v>
      </c>
      <c r="E34" s="637">
        <f t="shared" ref="E34:H34" si="1">SUM(E7:E33)</f>
        <v>71030531.3961</v>
      </c>
      <c r="F34" s="637">
        <f t="shared" si="1"/>
        <v>35104404.359799989</v>
      </c>
      <c r="G34" s="637">
        <f t="shared" si="1"/>
        <v>0</v>
      </c>
      <c r="H34" s="637">
        <f t="shared" si="1"/>
        <v>5211047.4863999998</v>
      </c>
      <c r="I34" s="648">
        <f t="shared" si="0"/>
        <v>2908524965.1601</v>
      </c>
      <c r="J34" s="522"/>
      <c r="K34" s="645"/>
    </row>
    <row r="35" spans="1:11">
      <c r="A35" s="522"/>
      <c r="B35" s="522"/>
      <c r="C35" s="522"/>
      <c r="D35" s="522"/>
      <c r="E35" s="522"/>
      <c r="F35" s="522"/>
      <c r="G35" s="522"/>
      <c r="H35" s="522"/>
      <c r="I35" s="522"/>
      <c r="J35" s="522"/>
    </row>
    <row r="36" spans="1:11" ht="15">
      <c r="A36" s="522"/>
      <c r="B36" s="524"/>
      <c r="C36"/>
      <c r="D36"/>
      <c r="E36"/>
      <c r="F36"/>
      <c r="G36"/>
      <c r="H36"/>
      <c r="I36"/>
      <c r="J36"/>
    </row>
    <row r="37" spans="1:11" ht="15">
      <c r="A37" s="522"/>
      <c r="B37" s="522"/>
      <c r="C37"/>
      <c r="D37"/>
      <c r="E37"/>
      <c r="F37"/>
      <c r="G37"/>
      <c r="H37"/>
      <c r="I37"/>
      <c r="J37"/>
    </row>
    <row r="38" spans="1:11">
      <c r="A38" s="522"/>
      <c r="B38" s="522"/>
      <c r="C38" s="522"/>
      <c r="D38" s="522"/>
      <c r="E38" s="522"/>
      <c r="F38" s="522"/>
      <c r="G38" s="522"/>
      <c r="H38" s="522"/>
      <c r="I38" s="522"/>
      <c r="J38" s="522"/>
    </row>
    <row r="39" spans="1:11">
      <c r="A39" s="522"/>
      <c r="B39" s="522"/>
      <c r="C39" s="522"/>
      <c r="D39" s="522"/>
      <c r="E39" s="522"/>
      <c r="F39" s="522"/>
      <c r="G39" s="522"/>
      <c r="H39" s="522"/>
      <c r="I39" s="522"/>
      <c r="J39" s="522"/>
    </row>
    <row r="40" spans="1:11">
      <c r="A40" s="522"/>
      <c r="B40" s="522"/>
      <c r="C40" s="522"/>
      <c r="D40" s="522"/>
      <c r="E40" s="522"/>
      <c r="F40" s="522"/>
      <c r="G40" s="522"/>
      <c r="H40" s="522"/>
      <c r="I40" s="522"/>
      <c r="J40" s="522"/>
    </row>
    <row r="41" spans="1:11">
      <c r="A41" s="522"/>
      <c r="B41" s="522"/>
      <c r="C41" s="522"/>
      <c r="D41" s="522"/>
      <c r="E41" s="522"/>
      <c r="F41" s="522"/>
      <c r="G41" s="522"/>
      <c r="H41" s="522"/>
      <c r="I41" s="522"/>
      <c r="J41" s="522"/>
    </row>
    <row r="42" spans="1:11">
      <c r="A42" s="525"/>
      <c r="B42" s="525"/>
      <c r="C42" s="522"/>
      <c r="D42" s="522"/>
      <c r="E42" s="522"/>
      <c r="F42" s="522"/>
      <c r="G42" s="522"/>
      <c r="H42" s="522"/>
      <c r="I42" s="522"/>
      <c r="J42" s="522"/>
    </row>
    <row r="43" spans="1:11">
      <c r="A43" s="525"/>
      <c r="B43" s="525"/>
      <c r="C43" s="522"/>
      <c r="D43" s="522"/>
      <c r="E43" s="522"/>
      <c r="F43" s="522"/>
      <c r="G43" s="522"/>
      <c r="H43" s="522"/>
      <c r="I43" s="522"/>
      <c r="J43" s="522"/>
    </row>
    <row r="44" spans="1:11">
      <c r="A44" s="522"/>
      <c r="B44" s="526"/>
      <c r="C44" s="522"/>
      <c r="D44" s="522"/>
      <c r="E44" s="522"/>
      <c r="F44" s="522"/>
      <c r="G44" s="522"/>
      <c r="H44" s="522"/>
      <c r="I44" s="522"/>
      <c r="J44" s="522"/>
    </row>
    <row r="45" spans="1:11">
      <c r="A45" s="522"/>
      <c r="B45" s="526"/>
      <c r="C45" s="522"/>
      <c r="D45" s="522"/>
      <c r="E45" s="522"/>
      <c r="F45" s="522"/>
      <c r="G45" s="522"/>
      <c r="H45" s="522"/>
      <c r="I45" s="522"/>
      <c r="J45" s="522"/>
    </row>
    <row r="46" spans="1:11">
      <c r="A46" s="522"/>
      <c r="B46" s="526"/>
      <c r="C46" s="522"/>
      <c r="D46" s="522"/>
      <c r="E46" s="522"/>
      <c r="F46" s="522"/>
      <c r="G46" s="522"/>
      <c r="H46" s="522"/>
      <c r="I46" s="522"/>
      <c r="J46" s="522"/>
    </row>
    <row r="47" spans="1:11">
      <c r="A47" s="522"/>
      <c r="B47" s="522"/>
      <c r="C47" s="522"/>
      <c r="D47" s="522"/>
      <c r="E47" s="522"/>
      <c r="F47" s="522"/>
      <c r="G47" s="522"/>
      <c r="H47" s="522"/>
      <c r="I47" s="522"/>
      <c r="J47" s="522"/>
    </row>
  </sheetData>
  <mergeCells count="6">
    <mergeCell ref="H5:H6"/>
    <mergeCell ref="A5:B6"/>
    <mergeCell ref="C5:D5"/>
    <mergeCell ref="E5:E6"/>
    <mergeCell ref="F5:F6"/>
    <mergeCell ref="G5:G6"/>
  </mergeCells>
  <conditionalFormatting sqref="A5">
    <cfRule type="duplicateValues" dxfId="11" priority="1"/>
    <cfRule type="duplicateValues" dxfId="10" priority="2"/>
  </conditionalFormatting>
  <conditionalFormatting sqref="A5">
    <cfRule type="duplicateValues" dxfId="9" priority="3"/>
  </conditionalFormatting>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zoomScaleNormal="100" workbookViewId="0">
      <selection activeCell="D28" sqref="D28"/>
    </sheetView>
  </sheetViews>
  <sheetFormatPr defaultColWidth="9.140625" defaultRowHeight="12.75"/>
  <cols>
    <col min="1" max="1" width="11.85546875" style="498" bestFit="1" customWidth="1"/>
    <col min="2" max="2" width="88.140625" style="498" customWidth="1"/>
    <col min="3" max="3" width="35.42578125" style="498" customWidth="1"/>
    <col min="4" max="4" width="28.42578125" style="520" customWidth="1"/>
    <col min="5" max="6" width="12.85546875" style="498" bestFit="1" customWidth="1"/>
    <col min="7" max="7" width="20.85546875" style="498" customWidth="1"/>
    <col min="8" max="16384" width="9.140625" style="498"/>
  </cols>
  <sheetData>
    <row r="1" spans="1:10" ht="13.5">
      <c r="A1" s="497" t="s">
        <v>188</v>
      </c>
      <c r="B1" s="416" t="str">
        <f>Info!C2</f>
        <v>სს "ბაზისბანკი"</v>
      </c>
      <c r="D1" s="498"/>
    </row>
    <row r="2" spans="1:10">
      <c r="A2" s="499" t="s">
        <v>189</v>
      </c>
      <c r="B2" s="501">
        <f>'1. key ratios'!B2</f>
        <v>44834</v>
      </c>
      <c r="D2" s="498"/>
    </row>
    <row r="3" spans="1:10">
      <c r="A3" s="500" t="s">
        <v>582</v>
      </c>
      <c r="D3" s="498"/>
    </row>
    <row r="5" spans="1:10" ht="76.5">
      <c r="A5" s="771" t="s">
        <v>583</v>
      </c>
      <c r="B5" s="771"/>
      <c r="C5" s="527" t="s">
        <v>584</v>
      </c>
      <c r="D5" s="569" t="s">
        <v>585</v>
      </c>
    </row>
    <row r="6" spans="1:10" ht="25.5">
      <c r="A6" s="528">
        <v>1</v>
      </c>
      <c r="B6" s="529" t="s">
        <v>586</v>
      </c>
      <c r="C6" s="637">
        <v>80066959.800000012</v>
      </c>
      <c r="D6" s="637">
        <v>171867</v>
      </c>
      <c r="G6" s="645"/>
      <c r="H6" s="645"/>
    </row>
    <row r="7" spans="1:10">
      <c r="A7" s="530">
        <v>2</v>
      </c>
      <c r="B7" s="529" t="s">
        <v>587</v>
      </c>
      <c r="C7" s="649">
        <f>SUM(C8:C11)</f>
        <v>26032652.773800001</v>
      </c>
      <c r="D7" s="649">
        <f>SUM(D8:D11)</f>
        <v>18179</v>
      </c>
      <c r="G7" s="645"/>
      <c r="H7" s="645"/>
    </row>
    <row r="8" spans="1:10">
      <c r="A8" s="531">
        <v>2.1</v>
      </c>
      <c r="B8" s="532" t="s">
        <v>588</v>
      </c>
      <c r="C8" s="640">
        <v>9592620.0322999991</v>
      </c>
      <c r="D8" s="640">
        <v>14000</v>
      </c>
      <c r="E8" s="642"/>
      <c r="F8" s="642"/>
      <c r="G8" s="645"/>
      <c r="H8" s="645"/>
      <c r="J8" s="645"/>
    </row>
    <row r="9" spans="1:10">
      <c r="A9" s="531">
        <v>2.2000000000000002</v>
      </c>
      <c r="B9" s="532" t="s">
        <v>589</v>
      </c>
      <c r="C9" s="640">
        <v>16440032.7415</v>
      </c>
      <c r="D9" s="640"/>
      <c r="E9" s="642"/>
      <c r="F9" s="642"/>
      <c r="G9" s="645"/>
      <c r="H9" s="645"/>
      <c r="J9" s="645"/>
    </row>
    <row r="10" spans="1:10" ht="25.5">
      <c r="A10" s="531">
        <v>2.2999999999999998</v>
      </c>
      <c r="B10" s="532" t="s">
        <v>590</v>
      </c>
      <c r="C10" s="640"/>
      <c r="D10" s="640">
        <v>4179</v>
      </c>
      <c r="E10" s="642"/>
      <c r="F10" s="642"/>
      <c r="G10" s="645"/>
      <c r="H10" s="645"/>
      <c r="J10" s="645"/>
    </row>
    <row r="11" spans="1:10">
      <c r="A11" s="531">
        <v>2.4</v>
      </c>
      <c r="B11" s="532" t="s">
        <v>591</v>
      </c>
      <c r="C11" s="640"/>
      <c r="D11" s="640"/>
      <c r="E11" s="642"/>
      <c r="F11" s="642"/>
      <c r="G11" s="645"/>
      <c r="H11" s="645"/>
      <c r="J11" s="645"/>
    </row>
    <row r="12" spans="1:10">
      <c r="A12" s="528">
        <v>3</v>
      </c>
      <c r="B12" s="529" t="s">
        <v>592</v>
      </c>
      <c r="C12" s="649">
        <f>SUM(C13:C18)</f>
        <v>24223439.7247</v>
      </c>
      <c r="D12" s="649">
        <f>SUM(D13:D18)</f>
        <v>106046</v>
      </c>
      <c r="E12" s="642"/>
      <c r="F12" s="642"/>
      <c r="G12" s="645"/>
      <c r="H12" s="645"/>
      <c r="J12" s="645"/>
    </row>
    <row r="13" spans="1:10">
      <c r="A13" s="531">
        <v>3.1</v>
      </c>
      <c r="B13" s="532" t="s">
        <v>593</v>
      </c>
      <c r="C13" s="640">
        <v>5211047.4863999998</v>
      </c>
      <c r="D13" s="640"/>
      <c r="E13" s="642"/>
      <c r="F13" s="642"/>
      <c r="G13" s="645"/>
      <c r="H13" s="645"/>
      <c r="J13" s="645"/>
    </row>
    <row r="14" spans="1:10">
      <c r="A14" s="531">
        <v>3.2</v>
      </c>
      <c r="B14" s="532" t="s">
        <v>594</v>
      </c>
      <c r="C14" s="640">
        <v>6047598.9062000001</v>
      </c>
      <c r="D14" s="640">
        <v>101135</v>
      </c>
      <c r="E14" s="642"/>
      <c r="F14" s="642"/>
      <c r="G14" s="645"/>
      <c r="H14" s="645"/>
      <c r="J14" s="645"/>
    </row>
    <row r="15" spans="1:10">
      <c r="A15" s="531">
        <v>3.3</v>
      </c>
      <c r="B15" s="532" t="s">
        <v>595</v>
      </c>
      <c r="C15" s="640">
        <v>5555149.0422999999</v>
      </c>
      <c r="D15" s="640"/>
      <c r="E15" s="642"/>
      <c r="F15" s="642"/>
      <c r="G15" s="645"/>
      <c r="H15" s="645"/>
      <c r="J15" s="645"/>
    </row>
    <row r="16" spans="1:10">
      <c r="A16" s="531">
        <v>3.4</v>
      </c>
      <c r="B16" s="532" t="s">
        <v>596</v>
      </c>
      <c r="C16" s="640">
        <v>5351892.9452</v>
      </c>
      <c r="D16" s="640"/>
      <c r="E16" s="642"/>
      <c r="F16" s="642"/>
      <c r="G16" s="645"/>
      <c r="H16" s="645"/>
      <c r="J16" s="645"/>
    </row>
    <row r="17" spans="1:10" ht="25.5">
      <c r="A17" s="530">
        <v>3.5</v>
      </c>
      <c r="B17" s="532" t="s">
        <v>597</v>
      </c>
      <c r="C17" s="640">
        <v>2057751.3446</v>
      </c>
      <c r="D17" s="640">
        <v>4911</v>
      </c>
      <c r="E17" s="642"/>
      <c r="F17" s="642"/>
      <c r="G17" s="645"/>
      <c r="H17" s="645"/>
      <c r="J17" s="645"/>
    </row>
    <row r="18" spans="1:10">
      <c r="A18" s="531">
        <v>3.6</v>
      </c>
      <c r="B18" s="532" t="s">
        <v>598</v>
      </c>
      <c r="C18" s="640"/>
      <c r="D18" s="640"/>
      <c r="E18" s="642"/>
      <c r="F18" s="642"/>
      <c r="G18" s="645"/>
      <c r="H18" s="645"/>
      <c r="J18" s="645"/>
    </row>
    <row r="19" spans="1:10" ht="25.5">
      <c r="A19" s="533">
        <v>4</v>
      </c>
      <c r="B19" s="529" t="s">
        <v>599</v>
      </c>
      <c r="C19" s="649">
        <f>C6+C7-C12</f>
        <v>81876172.849100009</v>
      </c>
      <c r="D19" s="649">
        <f>D6+D7-D12</f>
        <v>84000</v>
      </c>
      <c r="E19" s="642"/>
      <c r="F19" s="642"/>
      <c r="G19" s="645"/>
      <c r="H19" s="645"/>
      <c r="J19" s="645"/>
    </row>
    <row r="20" spans="1:10">
      <c r="D20" s="498"/>
      <c r="F20" s="642"/>
      <c r="G20" s="642"/>
      <c r="H20" s="642"/>
      <c r="J20" s="645"/>
    </row>
    <row r="21" spans="1:10">
      <c r="D21" s="498"/>
      <c r="F21" s="642"/>
      <c r="G21" s="642"/>
      <c r="H21" s="642"/>
      <c r="J21" s="645"/>
    </row>
    <row r="22" spans="1:10">
      <c r="D22" s="498"/>
      <c r="F22" s="642"/>
      <c r="G22" s="642"/>
      <c r="H22" s="642"/>
      <c r="J22" s="645"/>
    </row>
    <row r="23" spans="1:10">
      <c r="D23" s="498"/>
    </row>
    <row r="24" spans="1:10">
      <c r="D24" s="498"/>
      <c r="F24" s="645"/>
      <c r="G24" s="645"/>
      <c r="H24" s="645"/>
    </row>
  </sheetData>
  <mergeCells count="1">
    <mergeCell ref="A5:B5"/>
  </mergeCell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zoomScale="120" zoomScaleNormal="120" workbookViewId="0">
      <selection activeCell="D26" sqref="D26"/>
    </sheetView>
  </sheetViews>
  <sheetFormatPr defaultColWidth="9.140625" defaultRowHeight="12.75"/>
  <cols>
    <col min="1" max="1" width="11.85546875" style="498" bestFit="1" customWidth="1"/>
    <col min="2" max="2" width="88.140625" style="498" customWidth="1"/>
    <col min="3" max="3" width="21.42578125" style="498" customWidth="1"/>
    <col min="4" max="4" width="49.140625" style="520" customWidth="1"/>
    <col min="5" max="6" width="12.85546875" style="498" bestFit="1" customWidth="1"/>
    <col min="7" max="7" width="20.85546875" style="498" customWidth="1"/>
    <col min="8" max="16384" width="9.140625" style="498"/>
  </cols>
  <sheetData>
    <row r="1" spans="1:10" ht="13.5">
      <c r="A1" s="497" t="s">
        <v>188</v>
      </c>
      <c r="B1" s="416" t="str">
        <f>Info!C2</f>
        <v>სს "ბაზისბანკი"</v>
      </c>
      <c r="D1" s="498"/>
    </row>
    <row r="2" spans="1:10">
      <c r="A2" s="499" t="s">
        <v>189</v>
      </c>
      <c r="B2" s="501">
        <f>'1. key ratios'!B2</f>
        <v>44834</v>
      </c>
      <c r="D2" s="498"/>
    </row>
    <row r="3" spans="1:10">
      <c r="A3" s="500" t="s">
        <v>600</v>
      </c>
      <c r="D3" s="498"/>
    </row>
    <row r="4" spans="1:10">
      <c r="A4" s="500"/>
      <c r="D4" s="498"/>
    </row>
    <row r="5" spans="1:10" ht="15" customHeight="1">
      <c r="A5" s="772" t="s">
        <v>601</v>
      </c>
      <c r="B5" s="773"/>
      <c r="C5" s="762" t="s">
        <v>602</v>
      </c>
      <c r="D5" s="776" t="s">
        <v>603</v>
      </c>
    </row>
    <row r="6" spans="1:10">
      <c r="A6" s="774"/>
      <c r="B6" s="775"/>
      <c r="C6" s="765"/>
      <c r="D6" s="776"/>
    </row>
    <row r="7" spans="1:10">
      <c r="A7" s="523">
        <v>1</v>
      </c>
      <c r="B7" s="505" t="s">
        <v>604</v>
      </c>
      <c r="C7" s="649">
        <v>83251699.522300005</v>
      </c>
      <c r="D7" s="534"/>
      <c r="F7" s="645"/>
    </row>
    <row r="8" spans="1:10">
      <c r="A8" s="514">
        <v>2</v>
      </c>
      <c r="B8" s="514" t="s">
        <v>605</v>
      </c>
      <c r="C8" s="639">
        <v>17038234.098099999</v>
      </c>
      <c r="D8" s="641"/>
      <c r="E8" s="642"/>
      <c r="F8" s="645"/>
      <c r="G8" s="642"/>
      <c r="H8" s="642"/>
      <c r="J8" s="645"/>
    </row>
    <row r="9" spans="1:10" ht="25.5">
      <c r="A9" s="514">
        <v>3</v>
      </c>
      <c r="B9" s="535" t="s">
        <v>606</v>
      </c>
      <c r="C9" s="639">
        <v>1559471.1639</v>
      </c>
      <c r="D9" s="641"/>
      <c r="E9" s="642"/>
      <c r="F9" s="645"/>
      <c r="G9" s="642"/>
      <c r="H9" s="642"/>
      <c r="J9" s="645"/>
    </row>
    <row r="10" spans="1:10">
      <c r="A10" s="514">
        <v>4</v>
      </c>
      <c r="B10" s="523" t="s">
        <v>607</v>
      </c>
      <c r="C10" s="649">
        <f>SUM(C11:C18)</f>
        <v>31553448.736300003</v>
      </c>
      <c r="D10" s="641"/>
      <c r="E10" s="642"/>
      <c r="F10" s="645"/>
      <c r="G10" s="642"/>
      <c r="H10" s="642"/>
      <c r="J10" s="645"/>
    </row>
    <row r="11" spans="1:10" ht="25.5">
      <c r="A11" s="514">
        <v>5</v>
      </c>
      <c r="B11" s="536" t="s">
        <v>608</v>
      </c>
      <c r="C11" s="639">
        <v>30649.475399999999</v>
      </c>
      <c r="D11" s="641"/>
      <c r="E11" s="642"/>
      <c r="F11" s="645"/>
      <c r="G11" s="642"/>
      <c r="H11" s="642"/>
      <c r="J11" s="645"/>
    </row>
    <row r="12" spans="1:10" ht="25.5">
      <c r="A12" s="514">
        <v>6</v>
      </c>
      <c r="B12" s="536" t="s">
        <v>609</v>
      </c>
      <c r="C12" s="639">
        <v>15874401.9099</v>
      </c>
      <c r="D12" s="641"/>
      <c r="E12" s="642"/>
      <c r="F12" s="645"/>
      <c r="G12" s="642"/>
      <c r="H12" s="642"/>
      <c r="J12" s="645"/>
    </row>
    <row r="13" spans="1:10" ht="25.5">
      <c r="A13" s="514">
        <v>7</v>
      </c>
      <c r="B13" s="536" t="s">
        <v>610</v>
      </c>
      <c r="C13" s="639">
        <v>7288331.6111000003</v>
      </c>
      <c r="D13" s="641"/>
      <c r="E13" s="642"/>
      <c r="F13" s="645"/>
      <c r="G13" s="642"/>
      <c r="H13" s="642"/>
      <c r="J13" s="645"/>
    </row>
    <row r="14" spans="1:10" ht="25.5">
      <c r="A14" s="514">
        <v>8</v>
      </c>
      <c r="B14" s="536" t="s">
        <v>611</v>
      </c>
      <c r="C14" s="639"/>
      <c r="D14" s="643"/>
      <c r="E14" s="642"/>
      <c r="F14" s="645"/>
      <c r="G14" s="642"/>
      <c r="H14" s="642"/>
      <c r="J14" s="645"/>
    </row>
    <row r="15" spans="1:10">
      <c r="A15" s="514">
        <v>9</v>
      </c>
      <c r="B15" s="536" t="s">
        <v>612</v>
      </c>
      <c r="C15" s="639"/>
      <c r="D15" s="643"/>
      <c r="E15" s="642"/>
      <c r="F15" s="645"/>
      <c r="G15" s="642"/>
      <c r="H15" s="642"/>
      <c r="J15" s="645"/>
    </row>
    <row r="16" spans="1:10">
      <c r="A16" s="514">
        <v>10</v>
      </c>
      <c r="B16" s="536" t="s">
        <v>613</v>
      </c>
      <c r="C16" s="639">
        <v>5211047.4863999998</v>
      </c>
      <c r="D16" s="641"/>
      <c r="E16" s="642"/>
      <c r="F16" s="645"/>
      <c r="G16" s="642"/>
      <c r="H16" s="642"/>
      <c r="J16" s="645"/>
    </row>
    <row r="17" spans="1:10">
      <c r="A17" s="514">
        <v>11</v>
      </c>
      <c r="B17" s="536" t="s">
        <v>614</v>
      </c>
      <c r="C17" s="650"/>
      <c r="D17" s="643"/>
      <c r="E17" s="642"/>
      <c r="F17" s="645"/>
      <c r="G17" s="642"/>
      <c r="H17" s="642"/>
      <c r="J17" s="645"/>
    </row>
    <row r="18" spans="1:10" ht="25.5">
      <c r="A18" s="514">
        <v>12</v>
      </c>
      <c r="B18" s="536" t="s">
        <v>615</v>
      </c>
      <c r="C18" s="639">
        <v>3149018.2535000001</v>
      </c>
      <c r="D18" s="641"/>
      <c r="E18" s="642"/>
      <c r="F18" s="645"/>
      <c r="G18" s="642"/>
      <c r="H18" s="642"/>
      <c r="J18" s="645"/>
    </row>
    <row r="19" spans="1:10">
      <c r="A19" s="523">
        <v>13</v>
      </c>
      <c r="B19" s="537" t="s">
        <v>616</v>
      </c>
      <c r="C19" s="649">
        <f>C7+C8+C9-C10</f>
        <v>70295956.048000008</v>
      </c>
      <c r="D19" s="641"/>
      <c r="E19" s="642"/>
      <c r="F19" s="645"/>
      <c r="G19" s="642"/>
      <c r="H19" s="642"/>
      <c r="J19" s="645"/>
    </row>
    <row r="20" spans="1:10">
      <c r="C20" s="644"/>
      <c r="D20" s="644"/>
      <c r="E20" s="642"/>
      <c r="F20" s="642"/>
      <c r="G20" s="642"/>
      <c r="H20" s="642"/>
      <c r="J20" s="645"/>
    </row>
    <row r="21" spans="1:10">
      <c r="C21" s="644"/>
      <c r="D21" s="644"/>
      <c r="E21" s="642"/>
      <c r="F21" s="642"/>
      <c r="G21" s="642"/>
      <c r="H21" s="642"/>
      <c r="J21" s="645"/>
    </row>
    <row r="22" spans="1:10">
      <c r="B22" s="497"/>
      <c r="C22" s="644"/>
      <c r="D22" s="644"/>
      <c r="E22" s="642"/>
      <c r="F22" s="642"/>
      <c r="G22" s="642"/>
      <c r="H22" s="642"/>
      <c r="J22" s="645"/>
    </row>
    <row r="23" spans="1:10">
      <c r="B23" s="499"/>
    </row>
    <row r="24" spans="1:10">
      <c r="B24" s="500"/>
      <c r="C24" s="645"/>
      <c r="D24" s="645"/>
      <c r="E24" s="645"/>
      <c r="F24" s="645"/>
      <c r="G24" s="645"/>
      <c r="H24" s="645"/>
    </row>
  </sheetData>
  <mergeCells count="3">
    <mergeCell ref="A5:B6"/>
    <mergeCell ref="C5:C6"/>
    <mergeCell ref="D5:D6"/>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1"/>
  <sheetViews>
    <sheetView showGridLines="0" zoomScale="110" zoomScaleNormal="110" workbookViewId="0">
      <selection activeCell="A34" sqref="A34"/>
    </sheetView>
  </sheetViews>
  <sheetFormatPr defaultColWidth="9.140625" defaultRowHeight="12.75"/>
  <cols>
    <col min="1" max="1" width="11.85546875" style="498" bestFit="1" customWidth="1"/>
    <col min="2" max="2" width="80.7109375" style="498" customWidth="1"/>
    <col min="3" max="3" width="15.42578125" style="498" customWidth="1"/>
    <col min="4" max="5" width="22.28515625" style="498" customWidth="1"/>
    <col min="6" max="6" width="23.42578125" style="498" customWidth="1"/>
    <col min="7" max="14" width="22.28515625" style="498" customWidth="1"/>
    <col min="15" max="15" width="23.42578125" style="498" bestFit="1" customWidth="1"/>
    <col min="16" max="16" width="21.85546875" style="498" bestFit="1" customWidth="1"/>
    <col min="17" max="19" width="19.140625" style="498" bestFit="1" customWidth="1"/>
    <col min="20" max="20" width="16.140625" style="498" customWidth="1"/>
    <col min="21" max="21" width="13.28515625" style="498" bestFit="1" customWidth="1"/>
    <col min="22" max="22" width="20" style="498" customWidth="1"/>
    <col min="23" max="16384" width="9.140625" style="498"/>
  </cols>
  <sheetData>
    <row r="1" spans="1:22" ht="13.5">
      <c r="A1" s="497" t="s">
        <v>188</v>
      </c>
      <c r="B1" s="416" t="str">
        <f>Info!C2</f>
        <v>სს "ბაზისბანკი"</v>
      </c>
    </row>
    <row r="2" spans="1:22">
      <c r="A2" s="499" t="s">
        <v>189</v>
      </c>
      <c r="B2" s="501">
        <f>'1. key ratios'!B2</f>
        <v>44834</v>
      </c>
      <c r="C2" s="509"/>
    </row>
    <row r="3" spans="1:22">
      <c r="A3" s="500" t="s">
        <v>617</v>
      </c>
    </row>
    <row r="5" spans="1:22" ht="15" customHeight="1">
      <c r="A5" s="762" t="s">
        <v>618</v>
      </c>
      <c r="B5" s="764"/>
      <c r="C5" s="779" t="s">
        <v>619</v>
      </c>
      <c r="D5" s="780"/>
      <c r="E5" s="780"/>
      <c r="F5" s="780"/>
      <c r="G5" s="780"/>
      <c r="H5" s="780"/>
      <c r="I5" s="780"/>
      <c r="J5" s="780"/>
      <c r="K5" s="780"/>
      <c r="L5" s="780"/>
      <c r="M5" s="780"/>
      <c r="N5" s="780"/>
      <c r="O5" s="780"/>
      <c r="P5" s="780"/>
      <c r="Q5" s="780"/>
      <c r="R5" s="780"/>
      <c r="S5" s="780"/>
      <c r="T5" s="780"/>
      <c r="U5" s="781"/>
      <c r="V5" s="538"/>
    </row>
    <row r="6" spans="1:22">
      <c r="A6" s="777"/>
      <c r="B6" s="778"/>
      <c r="C6" s="782" t="s">
        <v>68</v>
      </c>
      <c r="D6" s="784" t="s">
        <v>620</v>
      </c>
      <c r="E6" s="784"/>
      <c r="F6" s="785"/>
      <c r="G6" s="786" t="s">
        <v>621</v>
      </c>
      <c r="H6" s="787"/>
      <c r="I6" s="787"/>
      <c r="J6" s="787"/>
      <c r="K6" s="788"/>
      <c r="L6" s="539"/>
      <c r="M6" s="789" t="s">
        <v>622</v>
      </c>
      <c r="N6" s="789"/>
      <c r="O6" s="769"/>
      <c r="P6" s="769"/>
      <c r="Q6" s="769"/>
      <c r="R6" s="769"/>
      <c r="S6" s="769"/>
      <c r="T6" s="769"/>
      <c r="U6" s="769"/>
      <c r="V6" s="540"/>
    </row>
    <row r="7" spans="1:22" ht="25.5">
      <c r="A7" s="765"/>
      <c r="B7" s="767"/>
      <c r="C7" s="783"/>
      <c r="D7" s="541"/>
      <c r="E7" s="511" t="s">
        <v>623</v>
      </c>
      <c r="F7" s="573" t="s">
        <v>624</v>
      </c>
      <c r="G7" s="509"/>
      <c r="H7" s="573" t="s">
        <v>623</v>
      </c>
      <c r="I7" s="511" t="s">
        <v>650</v>
      </c>
      <c r="J7" s="511" t="s">
        <v>625</v>
      </c>
      <c r="K7" s="573" t="s">
        <v>626</v>
      </c>
      <c r="L7" s="542"/>
      <c r="M7" s="560" t="s">
        <v>627</v>
      </c>
      <c r="N7" s="511" t="s">
        <v>625</v>
      </c>
      <c r="O7" s="511" t="s">
        <v>628</v>
      </c>
      <c r="P7" s="511" t="s">
        <v>629</v>
      </c>
      <c r="Q7" s="511" t="s">
        <v>630</v>
      </c>
      <c r="R7" s="511" t="s">
        <v>631</v>
      </c>
      <c r="S7" s="511" t="s">
        <v>632</v>
      </c>
      <c r="T7" s="543" t="s">
        <v>633</v>
      </c>
      <c r="U7" s="511" t="s">
        <v>634</v>
      </c>
      <c r="V7" s="538"/>
    </row>
    <row r="8" spans="1:22">
      <c r="A8" s="544">
        <v>1</v>
      </c>
      <c r="B8" s="505" t="s">
        <v>635</v>
      </c>
      <c r="C8" s="649">
        <f>SUM(C9:C14)</f>
        <v>2043006348.2070999</v>
      </c>
      <c r="D8" s="649">
        <f t="shared" ref="D8:U8" si="0">SUM(D9:D14)</f>
        <v>1775542625.7746999</v>
      </c>
      <c r="E8" s="649">
        <f t="shared" si="0"/>
        <v>24407330.767299999</v>
      </c>
      <c r="F8" s="649">
        <f t="shared" si="0"/>
        <v>0</v>
      </c>
      <c r="G8" s="649">
        <f t="shared" si="0"/>
        <v>197167766.30489999</v>
      </c>
      <c r="H8" s="649">
        <f t="shared" si="0"/>
        <v>13670999.991700001</v>
      </c>
      <c r="I8" s="649">
        <f t="shared" si="0"/>
        <v>9932288.1006000005</v>
      </c>
      <c r="J8" s="649">
        <f t="shared" si="0"/>
        <v>4013584.6799999997</v>
      </c>
      <c r="K8" s="649">
        <f t="shared" si="0"/>
        <v>0</v>
      </c>
      <c r="L8" s="649">
        <f t="shared" si="0"/>
        <v>70295956.127499998</v>
      </c>
      <c r="M8" s="649">
        <f t="shared" si="0"/>
        <v>11618040.5469</v>
      </c>
      <c r="N8" s="649">
        <f t="shared" si="0"/>
        <v>3022828.5358000002</v>
      </c>
      <c r="O8" s="649">
        <f t="shared" si="0"/>
        <v>14645098.0956</v>
      </c>
      <c r="P8" s="649">
        <f t="shared" si="0"/>
        <v>17229366.029100001</v>
      </c>
      <c r="Q8" s="649">
        <f t="shared" si="0"/>
        <v>5369650.2512999997</v>
      </c>
      <c r="R8" s="649">
        <f t="shared" si="0"/>
        <v>1781872.3483</v>
      </c>
      <c r="S8" s="649">
        <f t="shared" si="0"/>
        <v>0</v>
      </c>
      <c r="T8" s="649">
        <f t="shared" si="0"/>
        <v>0</v>
      </c>
      <c r="U8" s="649">
        <f t="shared" si="0"/>
        <v>7746858.3444999997</v>
      </c>
      <c r="V8" s="522"/>
    </row>
    <row r="9" spans="1:22">
      <c r="A9" s="513">
        <v>1.1000000000000001</v>
      </c>
      <c r="B9" s="545" t="s">
        <v>636</v>
      </c>
      <c r="C9" s="651"/>
      <c r="D9" s="651"/>
      <c r="E9" s="651"/>
      <c r="F9" s="651"/>
      <c r="G9" s="651"/>
      <c r="H9" s="651"/>
      <c r="I9" s="651"/>
      <c r="J9" s="651"/>
      <c r="K9" s="651"/>
      <c r="L9" s="651"/>
      <c r="M9" s="651"/>
      <c r="N9" s="651"/>
      <c r="O9" s="651"/>
      <c r="P9" s="651"/>
      <c r="Q9" s="651"/>
      <c r="R9" s="651"/>
      <c r="S9" s="651"/>
      <c r="T9" s="651"/>
      <c r="U9" s="651"/>
      <c r="V9" s="522"/>
    </row>
    <row r="10" spans="1:22">
      <c r="A10" s="513">
        <v>1.2</v>
      </c>
      <c r="B10" s="545" t="s">
        <v>637</v>
      </c>
      <c r="C10" s="651"/>
      <c r="D10" s="651"/>
      <c r="E10" s="651"/>
      <c r="F10" s="651"/>
      <c r="G10" s="651"/>
      <c r="H10" s="651"/>
      <c r="I10" s="651"/>
      <c r="J10" s="651"/>
      <c r="K10" s="651"/>
      <c r="L10" s="651"/>
      <c r="M10" s="651"/>
      <c r="N10" s="651"/>
      <c r="O10" s="651"/>
      <c r="P10" s="651"/>
      <c r="Q10" s="651"/>
      <c r="R10" s="651"/>
      <c r="S10" s="651"/>
      <c r="T10" s="651"/>
      <c r="U10" s="651"/>
      <c r="V10" s="522"/>
    </row>
    <row r="11" spans="1:22">
      <c r="A11" s="513">
        <v>1.3</v>
      </c>
      <c r="B11" s="545" t="s">
        <v>638</v>
      </c>
      <c r="C11" s="651"/>
      <c r="D11" s="651"/>
      <c r="E11" s="651"/>
      <c r="F11" s="651"/>
      <c r="G11" s="651"/>
      <c r="H11" s="651"/>
      <c r="I11" s="651"/>
      <c r="J11" s="651"/>
      <c r="K11" s="651"/>
      <c r="L11" s="651"/>
      <c r="M11" s="651"/>
      <c r="N11" s="651"/>
      <c r="O11" s="651"/>
      <c r="P11" s="651"/>
      <c r="Q11" s="651"/>
      <c r="R11" s="651"/>
      <c r="S11" s="651"/>
      <c r="T11" s="651"/>
      <c r="U11" s="651"/>
      <c r="V11" s="522"/>
    </row>
    <row r="12" spans="1:22">
      <c r="A12" s="513">
        <v>1.4</v>
      </c>
      <c r="B12" s="545" t="s">
        <v>639</v>
      </c>
      <c r="C12" s="651">
        <v>62904092.586800002</v>
      </c>
      <c r="D12" s="651">
        <v>62904092.586800002</v>
      </c>
      <c r="E12" s="651">
        <v>308685.52</v>
      </c>
      <c r="F12" s="651"/>
      <c r="G12" s="651"/>
      <c r="H12" s="651"/>
      <c r="I12" s="651"/>
      <c r="J12" s="651"/>
      <c r="K12" s="651"/>
      <c r="L12" s="651"/>
      <c r="M12" s="651"/>
      <c r="N12" s="651"/>
      <c r="O12" s="651"/>
      <c r="P12" s="651"/>
      <c r="Q12" s="651"/>
      <c r="R12" s="651"/>
      <c r="S12" s="651"/>
      <c r="T12" s="651"/>
      <c r="U12" s="651"/>
      <c r="V12" s="522"/>
    </row>
    <row r="13" spans="1:22">
      <c r="A13" s="513">
        <v>1.5</v>
      </c>
      <c r="B13" s="545" t="s">
        <v>640</v>
      </c>
      <c r="C13" s="651">
        <v>1083022706.8139999</v>
      </c>
      <c r="D13" s="651">
        <v>936582389.56459999</v>
      </c>
      <c r="E13" s="651">
        <v>7087657.6908</v>
      </c>
      <c r="F13" s="651"/>
      <c r="G13" s="651">
        <v>131218964.6388</v>
      </c>
      <c r="H13" s="651">
        <v>5788811.2520000003</v>
      </c>
      <c r="I13" s="651">
        <v>2080037.1085000001</v>
      </c>
      <c r="J13" s="651">
        <v>275245.97100000002</v>
      </c>
      <c r="K13" s="651"/>
      <c r="L13" s="651">
        <v>15221352.6106</v>
      </c>
      <c r="M13" s="651">
        <v>4625023.1085999999</v>
      </c>
      <c r="N13" s="651"/>
      <c r="O13" s="651">
        <v>2063951.8772</v>
      </c>
      <c r="P13" s="651">
        <v>86445.19</v>
      </c>
      <c r="Q13" s="651">
        <v>1861395.53</v>
      </c>
      <c r="R13" s="651">
        <v>831772.54599999997</v>
      </c>
      <c r="S13" s="651"/>
      <c r="T13" s="651"/>
      <c r="U13" s="651">
        <v>866894.56599999999</v>
      </c>
      <c r="V13" s="522"/>
    </row>
    <row r="14" spans="1:22">
      <c r="A14" s="513">
        <v>1.6</v>
      </c>
      <c r="B14" s="545" t="s">
        <v>641</v>
      </c>
      <c r="C14" s="651">
        <v>897079548.80630004</v>
      </c>
      <c r="D14" s="651">
        <v>776056143.62329996</v>
      </c>
      <c r="E14" s="651">
        <v>17010987.556499999</v>
      </c>
      <c r="F14" s="651"/>
      <c r="G14" s="651">
        <v>65948801.666100003</v>
      </c>
      <c r="H14" s="651">
        <v>7882188.7396999998</v>
      </c>
      <c r="I14" s="651">
        <v>7852250.9921000004</v>
      </c>
      <c r="J14" s="651">
        <v>3738338.7089999998</v>
      </c>
      <c r="K14" s="651"/>
      <c r="L14" s="651">
        <v>55074603.516900003</v>
      </c>
      <c r="M14" s="651">
        <v>6993017.4382999996</v>
      </c>
      <c r="N14" s="651">
        <v>3022828.5358000002</v>
      </c>
      <c r="O14" s="651">
        <v>12581146.2184</v>
      </c>
      <c r="P14" s="651">
        <v>17142920.8391</v>
      </c>
      <c r="Q14" s="651">
        <v>3508254.7212999999</v>
      </c>
      <c r="R14" s="651">
        <v>950099.80229999998</v>
      </c>
      <c r="S14" s="651"/>
      <c r="T14" s="651"/>
      <c r="U14" s="651">
        <v>6879963.7785</v>
      </c>
      <c r="V14" s="522"/>
    </row>
    <row r="15" spans="1:22">
      <c r="A15" s="544">
        <v>2</v>
      </c>
      <c r="B15" s="523" t="s">
        <v>642</v>
      </c>
      <c r="C15" s="649">
        <f>SUM(C16:C21)</f>
        <v>344345875.69999999</v>
      </c>
      <c r="D15" s="649">
        <f t="shared" ref="D15:U15" si="1">SUM(D16:D21)</f>
        <v>344345875.69999999</v>
      </c>
      <c r="E15" s="649">
        <f t="shared" si="1"/>
        <v>0</v>
      </c>
      <c r="F15" s="649">
        <f t="shared" si="1"/>
        <v>0</v>
      </c>
      <c r="G15" s="649">
        <f t="shared" si="1"/>
        <v>0</v>
      </c>
      <c r="H15" s="649">
        <f t="shared" si="1"/>
        <v>0</v>
      </c>
      <c r="I15" s="649">
        <f t="shared" si="1"/>
        <v>0</v>
      </c>
      <c r="J15" s="649">
        <f t="shared" si="1"/>
        <v>0</v>
      </c>
      <c r="K15" s="649">
        <f t="shared" si="1"/>
        <v>0</v>
      </c>
      <c r="L15" s="649">
        <f t="shared" si="1"/>
        <v>0</v>
      </c>
      <c r="M15" s="649">
        <f t="shared" si="1"/>
        <v>0</v>
      </c>
      <c r="N15" s="649">
        <f t="shared" si="1"/>
        <v>0</v>
      </c>
      <c r="O15" s="649">
        <f t="shared" si="1"/>
        <v>0</v>
      </c>
      <c r="P15" s="649">
        <f t="shared" si="1"/>
        <v>0</v>
      </c>
      <c r="Q15" s="649">
        <f t="shared" si="1"/>
        <v>0</v>
      </c>
      <c r="R15" s="649">
        <f t="shared" si="1"/>
        <v>0</v>
      </c>
      <c r="S15" s="649">
        <f t="shared" si="1"/>
        <v>0</v>
      </c>
      <c r="T15" s="649">
        <f t="shared" si="1"/>
        <v>0</v>
      </c>
      <c r="U15" s="649">
        <f t="shared" si="1"/>
        <v>0</v>
      </c>
      <c r="V15" s="522"/>
    </row>
    <row r="16" spans="1:22">
      <c r="A16" s="513">
        <v>2.1</v>
      </c>
      <c r="B16" s="545" t="s">
        <v>636</v>
      </c>
      <c r="C16" s="651"/>
      <c r="D16" s="651"/>
      <c r="E16" s="639"/>
      <c r="F16" s="639"/>
      <c r="G16" s="651"/>
      <c r="H16" s="639"/>
      <c r="I16" s="639"/>
      <c r="J16" s="639"/>
      <c r="K16" s="639"/>
      <c r="L16" s="651"/>
      <c r="M16" s="639"/>
      <c r="N16" s="639"/>
      <c r="O16" s="639"/>
      <c r="P16" s="639"/>
      <c r="Q16" s="639"/>
      <c r="R16" s="639"/>
      <c r="S16" s="639"/>
      <c r="T16" s="639"/>
      <c r="U16" s="651"/>
      <c r="V16" s="522"/>
    </row>
    <row r="17" spans="1:22">
      <c r="A17" s="513">
        <v>2.2000000000000002</v>
      </c>
      <c r="B17" s="545" t="s">
        <v>637</v>
      </c>
      <c r="C17" s="651">
        <v>340145875.69999999</v>
      </c>
      <c r="D17" s="651">
        <v>340145875.69999999</v>
      </c>
      <c r="E17" s="639"/>
      <c r="F17" s="639"/>
      <c r="G17" s="651"/>
      <c r="H17" s="639"/>
      <c r="I17" s="639"/>
      <c r="J17" s="639"/>
      <c r="K17" s="639"/>
      <c r="L17" s="651"/>
      <c r="M17" s="639"/>
      <c r="N17" s="639"/>
      <c r="O17" s="639"/>
      <c r="P17" s="639"/>
      <c r="Q17" s="639"/>
      <c r="R17" s="639"/>
      <c r="S17" s="639"/>
      <c r="T17" s="639"/>
      <c r="U17" s="651"/>
      <c r="V17" s="522"/>
    </row>
    <row r="18" spans="1:22">
      <c r="A18" s="513">
        <v>2.2999999999999998</v>
      </c>
      <c r="B18" s="545" t="s">
        <v>638</v>
      </c>
      <c r="C18" s="651"/>
      <c r="D18" s="651"/>
      <c r="E18" s="639"/>
      <c r="F18" s="639"/>
      <c r="G18" s="651"/>
      <c r="H18" s="639"/>
      <c r="I18" s="639"/>
      <c r="J18" s="639"/>
      <c r="K18" s="639"/>
      <c r="L18" s="651"/>
      <c r="M18" s="639"/>
      <c r="N18" s="639"/>
      <c r="O18" s="639"/>
      <c r="P18" s="639"/>
      <c r="Q18" s="639"/>
      <c r="R18" s="639"/>
      <c r="S18" s="639"/>
      <c r="T18" s="639"/>
      <c r="U18" s="651"/>
      <c r="V18" s="522"/>
    </row>
    <row r="19" spans="1:22">
      <c r="A19" s="513">
        <v>2.4</v>
      </c>
      <c r="B19" s="545" t="s">
        <v>639</v>
      </c>
      <c r="C19" s="651">
        <v>700000</v>
      </c>
      <c r="D19" s="651">
        <v>700000</v>
      </c>
      <c r="E19" s="639"/>
      <c r="F19" s="639"/>
      <c r="G19" s="651"/>
      <c r="H19" s="639"/>
      <c r="I19" s="639"/>
      <c r="J19" s="639"/>
      <c r="K19" s="639"/>
      <c r="L19" s="651"/>
      <c r="M19" s="639"/>
      <c r="N19" s="639"/>
      <c r="O19" s="639"/>
      <c r="P19" s="639"/>
      <c r="Q19" s="639"/>
      <c r="R19" s="639"/>
      <c r="S19" s="639"/>
      <c r="T19" s="639"/>
      <c r="U19" s="651"/>
      <c r="V19" s="522"/>
    </row>
    <row r="20" spans="1:22">
      <c r="A20" s="513">
        <v>2.5</v>
      </c>
      <c r="B20" s="545" t="s">
        <v>640</v>
      </c>
      <c r="C20" s="651">
        <v>3500000</v>
      </c>
      <c r="D20" s="651">
        <v>3500000</v>
      </c>
      <c r="E20" s="639"/>
      <c r="F20" s="639"/>
      <c r="G20" s="651"/>
      <c r="H20" s="639"/>
      <c r="I20" s="639"/>
      <c r="J20" s="639"/>
      <c r="K20" s="639"/>
      <c r="L20" s="651"/>
      <c r="M20" s="639"/>
      <c r="N20" s="639"/>
      <c r="O20" s="639"/>
      <c r="P20" s="639"/>
      <c r="Q20" s="639"/>
      <c r="R20" s="639"/>
      <c r="S20" s="639"/>
      <c r="T20" s="639"/>
      <c r="U20" s="651"/>
      <c r="V20" s="522"/>
    </row>
    <row r="21" spans="1:22">
      <c r="A21" s="513">
        <v>2.6</v>
      </c>
      <c r="B21" s="545" t="s">
        <v>641</v>
      </c>
      <c r="C21" s="651"/>
      <c r="D21" s="651"/>
      <c r="E21" s="639"/>
      <c r="F21" s="639"/>
      <c r="G21" s="651"/>
      <c r="H21" s="639"/>
      <c r="I21" s="639"/>
      <c r="J21" s="639"/>
      <c r="K21" s="639"/>
      <c r="L21" s="651"/>
      <c r="M21" s="639"/>
      <c r="N21" s="639"/>
      <c r="O21" s="639"/>
      <c r="P21" s="639"/>
      <c r="Q21" s="639"/>
      <c r="R21" s="639"/>
      <c r="S21" s="639"/>
      <c r="T21" s="639"/>
      <c r="U21" s="651"/>
      <c r="V21" s="522"/>
    </row>
    <row r="22" spans="1:22">
      <c r="A22" s="544">
        <v>3</v>
      </c>
      <c r="B22" s="505" t="s">
        <v>643</v>
      </c>
      <c r="C22" s="649">
        <f>SUM(C23:C28)</f>
        <v>380872574.84960002</v>
      </c>
      <c r="D22" s="649">
        <f t="shared" ref="D22" si="2">SUM(D23:D28)</f>
        <v>140874872.72529998</v>
      </c>
      <c r="E22" s="652"/>
      <c r="F22" s="652"/>
      <c r="G22" s="649">
        <f t="shared" ref="G22" si="3">SUM(G23:G28)</f>
        <v>2954546.66</v>
      </c>
      <c r="H22" s="652"/>
      <c r="I22" s="652"/>
      <c r="J22" s="652"/>
      <c r="K22" s="652"/>
      <c r="L22" s="649">
        <f t="shared" ref="L22" si="4">SUM(L23:L28)</f>
        <v>0</v>
      </c>
      <c r="M22" s="652"/>
      <c r="N22" s="652"/>
      <c r="O22" s="652"/>
      <c r="P22" s="652"/>
      <c r="Q22" s="652"/>
      <c r="R22" s="652"/>
      <c r="S22" s="652"/>
      <c r="T22" s="652"/>
      <c r="U22" s="649">
        <f t="shared" ref="U22" si="5">SUM(U23:U28)</f>
        <v>0</v>
      </c>
      <c r="V22" s="522"/>
    </row>
    <row r="23" spans="1:22">
      <c r="A23" s="513">
        <v>3.1</v>
      </c>
      <c r="B23" s="545" t="s">
        <v>636</v>
      </c>
      <c r="C23" s="651"/>
      <c r="D23" s="639"/>
      <c r="E23" s="652"/>
      <c r="F23" s="652"/>
      <c r="G23" s="639"/>
      <c r="H23" s="652"/>
      <c r="I23" s="652"/>
      <c r="J23" s="652"/>
      <c r="K23" s="652"/>
      <c r="L23" s="639"/>
      <c r="M23" s="652"/>
      <c r="N23" s="652"/>
      <c r="O23" s="652"/>
      <c r="P23" s="652"/>
      <c r="Q23" s="652"/>
      <c r="R23" s="652"/>
      <c r="S23" s="652"/>
      <c r="T23" s="652"/>
      <c r="U23" s="639"/>
      <c r="V23" s="522"/>
    </row>
    <row r="24" spans="1:22">
      <c r="A24" s="513">
        <v>3.2</v>
      </c>
      <c r="B24" s="545" t="s">
        <v>637</v>
      </c>
      <c r="C24" s="651"/>
      <c r="D24" s="639"/>
      <c r="E24" s="652"/>
      <c r="F24" s="652"/>
      <c r="G24" s="639"/>
      <c r="H24" s="652"/>
      <c r="I24" s="652"/>
      <c r="J24" s="652"/>
      <c r="K24" s="652"/>
      <c r="L24" s="639"/>
      <c r="M24" s="652"/>
      <c r="N24" s="652"/>
      <c r="O24" s="652"/>
      <c r="P24" s="652"/>
      <c r="Q24" s="652"/>
      <c r="R24" s="652"/>
      <c r="S24" s="652"/>
      <c r="T24" s="652"/>
      <c r="U24" s="639"/>
      <c r="V24" s="522"/>
    </row>
    <row r="25" spans="1:22">
      <c r="A25" s="513">
        <v>3.3</v>
      </c>
      <c r="B25" s="545" t="s">
        <v>638</v>
      </c>
      <c r="C25" s="651">
        <v>89430</v>
      </c>
      <c r="D25" s="639"/>
      <c r="E25" s="652"/>
      <c r="F25" s="652"/>
      <c r="G25" s="639"/>
      <c r="H25" s="652"/>
      <c r="I25" s="652"/>
      <c r="J25" s="652"/>
      <c r="K25" s="652"/>
      <c r="L25" s="639"/>
      <c r="M25" s="652"/>
      <c r="N25" s="652"/>
      <c r="O25" s="652"/>
      <c r="P25" s="652"/>
      <c r="Q25" s="652"/>
      <c r="R25" s="652"/>
      <c r="S25" s="652"/>
      <c r="T25" s="652"/>
      <c r="U25" s="639"/>
      <c r="V25" s="522"/>
    </row>
    <row r="26" spans="1:22">
      <c r="A26" s="513">
        <v>3.4</v>
      </c>
      <c r="B26" s="545" t="s">
        <v>639</v>
      </c>
      <c r="C26" s="651">
        <v>13451675.641799999</v>
      </c>
      <c r="D26" s="639">
        <v>11601529.421800001</v>
      </c>
      <c r="E26" s="652"/>
      <c r="F26" s="652"/>
      <c r="G26" s="639"/>
      <c r="H26" s="652"/>
      <c r="I26" s="652"/>
      <c r="J26" s="652"/>
      <c r="K26" s="652"/>
      <c r="L26" s="639"/>
      <c r="M26" s="652"/>
      <c r="N26" s="652"/>
      <c r="O26" s="652"/>
      <c r="P26" s="652"/>
      <c r="Q26" s="652"/>
      <c r="R26" s="652"/>
      <c r="S26" s="652"/>
      <c r="T26" s="652"/>
      <c r="U26" s="639"/>
      <c r="V26" s="522"/>
    </row>
    <row r="27" spans="1:22">
      <c r="A27" s="513">
        <v>3.5</v>
      </c>
      <c r="B27" s="545" t="s">
        <v>640</v>
      </c>
      <c r="C27" s="651">
        <v>332647530.17360002</v>
      </c>
      <c r="D27" s="639">
        <v>129255843.3035</v>
      </c>
      <c r="E27" s="652"/>
      <c r="F27" s="652"/>
      <c r="G27" s="639">
        <v>2954546.66</v>
      </c>
      <c r="H27" s="652"/>
      <c r="I27" s="652"/>
      <c r="J27" s="652"/>
      <c r="K27" s="652"/>
      <c r="L27" s="639"/>
      <c r="M27" s="652"/>
      <c r="N27" s="652"/>
      <c r="O27" s="652"/>
      <c r="P27" s="652"/>
      <c r="Q27" s="652"/>
      <c r="R27" s="652"/>
      <c r="S27" s="652"/>
      <c r="T27" s="652"/>
      <c r="U27" s="639"/>
      <c r="V27" s="522"/>
    </row>
    <row r="28" spans="1:22">
      <c r="A28" s="513">
        <v>3.6</v>
      </c>
      <c r="B28" s="545" t="s">
        <v>641</v>
      </c>
      <c r="C28" s="651">
        <v>34683939.034199998</v>
      </c>
      <c r="D28" s="639">
        <v>17500</v>
      </c>
      <c r="E28" s="652"/>
      <c r="F28" s="652"/>
      <c r="G28" s="639"/>
      <c r="H28" s="652"/>
      <c r="I28" s="652"/>
      <c r="J28" s="652"/>
      <c r="K28" s="652"/>
      <c r="L28" s="639"/>
      <c r="M28" s="652"/>
      <c r="N28" s="652"/>
      <c r="O28" s="652"/>
      <c r="P28" s="652"/>
      <c r="Q28" s="652"/>
      <c r="R28" s="652"/>
      <c r="S28" s="652"/>
      <c r="T28" s="652"/>
      <c r="U28" s="639"/>
      <c r="V28" s="522"/>
    </row>
    <row r="31" spans="1:22">
      <c r="C31" s="645"/>
      <c r="D31" s="645"/>
      <c r="E31" s="645"/>
      <c r="F31" s="645"/>
      <c r="G31" s="645"/>
      <c r="H31" s="645"/>
      <c r="I31" s="645"/>
      <c r="J31" s="645"/>
      <c r="K31" s="645"/>
      <c r="L31" s="645"/>
      <c r="M31" s="645"/>
      <c r="N31" s="645"/>
      <c r="O31" s="645"/>
      <c r="P31" s="645"/>
      <c r="Q31" s="645"/>
      <c r="R31" s="645"/>
      <c r="S31" s="645"/>
      <c r="T31" s="645"/>
      <c r="U31" s="645"/>
    </row>
  </sheetData>
  <mergeCells count="6">
    <mergeCell ref="A5:B7"/>
    <mergeCell ref="C5:U5"/>
    <mergeCell ref="C6:C7"/>
    <mergeCell ref="D6:F6"/>
    <mergeCell ref="G6:K6"/>
    <mergeCell ref="M6:U6"/>
  </mergeCell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0"/>
  <sheetViews>
    <sheetView showGridLines="0" topLeftCell="A6" zoomScaleNormal="100" workbookViewId="0">
      <selection activeCell="C8" sqref="C8:T22"/>
    </sheetView>
  </sheetViews>
  <sheetFormatPr defaultColWidth="9.140625" defaultRowHeight="12.75"/>
  <cols>
    <col min="1" max="1" width="11.85546875" style="498" bestFit="1" customWidth="1"/>
    <col min="2" max="2" width="90.28515625" style="498" bestFit="1" customWidth="1"/>
    <col min="3" max="3" width="20.140625" style="498" customWidth="1"/>
    <col min="4" max="4" width="22.28515625" style="498" customWidth="1"/>
    <col min="5" max="5" width="17.140625" style="498" customWidth="1"/>
    <col min="6" max="7" width="22.28515625" style="498" customWidth="1"/>
    <col min="8" max="8" width="17.140625" style="498" customWidth="1"/>
    <col min="9" max="14" width="22.28515625" style="498" customWidth="1"/>
    <col min="15" max="15" width="23.28515625" style="498" bestFit="1" customWidth="1"/>
    <col min="16" max="16" width="21.7109375" style="498" bestFit="1" customWidth="1"/>
    <col min="17" max="19" width="19" style="498" bestFit="1" customWidth="1"/>
    <col min="20" max="20" width="15.42578125" style="498" customWidth="1"/>
    <col min="21" max="21" width="20" style="498" customWidth="1"/>
    <col min="22" max="16384" width="9.140625" style="498"/>
  </cols>
  <sheetData>
    <row r="1" spans="1:21" ht="13.5">
      <c r="A1" s="497" t="s">
        <v>188</v>
      </c>
      <c r="B1" s="416" t="str">
        <f>Info!C2</f>
        <v>სს "ბაზისბანკი"</v>
      </c>
    </row>
    <row r="2" spans="1:21">
      <c r="A2" s="499" t="s">
        <v>189</v>
      </c>
      <c r="B2" s="501">
        <f>'1. key ratios'!B2</f>
        <v>44834</v>
      </c>
    </row>
    <row r="3" spans="1:21">
      <c r="A3" s="500" t="s">
        <v>644</v>
      </c>
      <c r="C3" s="501"/>
    </row>
    <row r="4" spans="1:21">
      <c r="A4" s="500"/>
      <c r="B4" s="501"/>
      <c r="C4" s="501"/>
    </row>
    <row r="5" spans="1:21" s="520" customFormat="1" ht="13.5" customHeight="1">
      <c r="A5" s="790" t="s">
        <v>645</v>
      </c>
      <c r="B5" s="791"/>
      <c r="C5" s="796" t="s">
        <v>646</v>
      </c>
      <c r="D5" s="797"/>
      <c r="E5" s="797"/>
      <c r="F5" s="797"/>
      <c r="G5" s="797"/>
      <c r="H5" s="797"/>
      <c r="I5" s="797"/>
      <c r="J5" s="797"/>
      <c r="K5" s="797"/>
      <c r="L5" s="797"/>
      <c r="M5" s="797"/>
      <c r="N5" s="797"/>
      <c r="O5" s="797"/>
      <c r="P5" s="797"/>
      <c r="Q5" s="797"/>
      <c r="R5" s="797"/>
      <c r="S5" s="797"/>
      <c r="T5" s="798"/>
      <c r="U5" s="574"/>
    </row>
    <row r="6" spans="1:21" s="520" customFormat="1">
      <c r="A6" s="792"/>
      <c r="B6" s="793"/>
      <c r="C6" s="776" t="s">
        <v>68</v>
      </c>
      <c r="D6" s="796" t="s">
        <v>647</v>
      </c>
      <c r="E6" s="797"/>
      <c r="F6" s="798"/>
      <c r="G6" s="796" t="s">
        <v>648</v>
      </c>
      <c r="H6" s="797"/>
      <c r="I6" s="797"/>
      <c r="J6" s="797"/>
      <c r="K6" s="798"/>
      <c r="L6" s="799" t="s">
        <v>649</v>
      </c>
      <c r="M6" s="800"/>
      <c r="N6" s="800"/>
      <c r="O6" s="800"/>
      <c r="P6" s="800"/>
      <c r="Q6" s="800"/>
      <c r="R6" s="800"/>
      <c r="S6" s="800"/>
      <c r="T6" s="801"/>
      <c r="U6" s="570"/>
    </row>
    <row r="7" spans="1:21" s="520" customFormat="1" ht="25.5">
      <c r="A7" s="794"/>
      <c r="B7" s="795"/>
      <c r="C7" s="776"/>
      <c r="E7" s="560" t="s">
        <v>623</v>
      </c>
      <c r="F7" s="573" t="s">
        <v>624</v>
      </c>
      <c r="H7" s="560" t="s">
        <v>623</v>
      </c>
      <c r="I7" s="573" t="s">
        <v>650</v>
      </c>
      <c r="J7" s="573" t="s">
        <v>625</v>
      </c>
      <c r="K7" s="573" t="s">
        <v>626</v>
      </c>
      <c r="L7" s="575"/>
      <c r="M7" s="560" t="s">
        <v>627</v>
      </c>
      <c r="N7" s="573" t="s">
        <v>625</v>
      </c>
      <c r="O7" s="573" t="s">
        <v>628</v>
      </c>
      <c r="P7" s="573" t="s">
        <v>629</v>
      </c>
      <c r="Q7" s="573" t="s">
        <v>630</v>
      </c>
      <c r="R7" s="573" t="s">
        <v>631</v>
      </c>
      <c r="S7" s="573" t="s">
        <v>632</v>
      </c>
      <c r="T7" s="576" t="s">
        <v>633</v>
      </c>
      <c r="U7" s="574"/>
    </row>
    <row r="8" spans="1:21">
      <c r="A8" s="546">
        <v>1</v>
      </c>
      <c r="B8" s="537" t="s">
        <v>635</v>
      </c>
      <c r="C8" s="653">
        <v>2043006348.2070999</v>
      </c>
      <c r="D8" s="649">
        <v>1775542625.7746999</v>
      </c>
      <c r="E8" s="655">
        <v>24407330.767299999</v>
      </c>
      <c r="F8" s="523"/>
      <c r="G8" s="649">
        <v>197167766.30489999</v>
      </c>
      <c r="H8" s="649">
        <v>13670999.991699999</v>
      </c>
      <c r="I8" s="649">
        <v>9932288.1006000005</v>
      </c>
      <c r="J8" s="649">
        <v>4013584.68</v>
      </c>
      <c r="K8" s="649"/>
      <c r="L8" s="649">
        <v>70295956.127499998</v>
      </c>
      <c r="M8" s="649">
        <v>11618040.5469</v>
      </c>
      <c r="N8" s="649">
        <v>3022828.5358000002</v>
      </c>
      <c r="O8" s="649">
        <v>14645098.0956</v>
      </c>
      <c r="P8" s="649">
        <v>17229366.029100001</v>
      </c>
      <c r="Q8" s="649">
        <v>5369650.2512999997</v>
      </c>
      <c r="R8" s="649">
        <v>1781872.3483</v>
      </c>
      <c r="S8" s="513"/>
      <c r="T8" s="513"/>
      <c r="U8" s="522"/>
    </row>
    <row r="9" spans="1:21">
      <c r="A9" s="545">
        <v>1.1000000000000001</v>
      </c>
      <c r="B9" s="545" t="s">
        <v>651</v>
      </c>
      <c r="C9" s="654">
        <v>1656700234.6587999</v>
      </c>
      <c r="D9" s="639">
        <v>1410238936.5064001</v>
      </c>
      <c r="E9" s="639">
        <v>18795800.391199999</v>
      </c>
      <c r="F9" s="639"/>
      <c r="G9" s="639">
        <v>189449706.4831</v>
      </c>
      <c r="H9" s="639">
        <v>12225616.511700001</v>
      </c>
      <c r="I9" s="639">
        <v>8347090.2905999999</v>
      </c>
      <c r="J9" s="639">
        <v>4011780.96</v>
      </c>
      <c r="K9" s="639"/>
      <c r="L9" s="639">
        <v>57011591.669299997</v>
      </c>
      <c r="M9" s="639">
        <v>10820569.786900001</v>
      </c>
      <c r="N9" s="639">
        <v>1566369.9258000001</v>
      </c>
      <c r="O9" s="639">
        <v>9767277.8354000002</v>
      </c>
      <c r="P9" s="639">
        <v>12259235.5571</v>
      </c>
      <c r="Q9" s="639">
        <v>5345992.2313000001</v>
      </c>
      <c r="R9" s="639">
        <v>1781872.3483</v>
      </c>
      <c r="S9" s="638"/>
      <c r="T9" s="513"/>
      <c r="U9" s="522"/>
    </row>
    <row r="10" spans="1:21">
      <c r="A10" s="547" t="s">
        <v>248</v>
      </c>
      <c r="B10" s="547" t="s">
        <v>652</v>
      </c>
      <c r="C10" s="654">
        <v>1604032956.8359001</v>
      </c>
      <c r="D10" s="639">
        <v>1361971960.2514</v>
      </c>
      <c r="E10" s="639">
        <v>18514237.8312</v>
      </c>
      <c r="F10" s="639"/>
      <c r="G10" s="639">
        <v>188012889.5052</v>
      </c>
      <c r="H10" s="639">
        <v>11974256.761700001</v>
      </c>
      <c r="I10" s="639">
        <v>8271781.6705999998</v>
      </c>
      <c r="J10" s="639">
        <v>3910119.75</v>
      </c>
      <c r="K10" s="639"/>
      <c r="L10" s="639">
        <v>54048107.079300001</v>
      </c>
      <c r="M10" s="639">
        <v>10561467.8969</v>
      </c>
      <c r="N10" s="639">
        <v>1519687.6658000001</v>
      </c>
      <c r="O10" s="639">
        <v>9134256.8154000007</v>
      </c>
      <c r="P10" s="639">
        <v>10479740.4671</v>
      </c>
      <c r="Q10" s="639">
        <v>5345992.2313000001</v>
      </c>
      <c r="R10" s="639">
        <v>1781872.3483</v>
      </c>
      <c r="S10" s="639">
        <v>0</v>
      </c>
      <c r="T10" s="639">
        <v>0</v>
      </c>
      <c r="U10" s="522"/>
    </row>
    <row r="11" spans="1:21">
      <c r="A11" s="548" t="s">
        <v>653</v>
      </c>
      <c r="B11" s="549" t="s">
        <v>654</v>
      </c>
      <c r="C11" s="654">
        <v>1137681236.0773001</v>
      </c>
      <c r="D11" s="639">
        <v>1005349132.5523</v>
      </c>
      <c r="E11" s="639">
        <v>15737657.915899999</v>
      </c>
      <c r="F11" s="639"/>
      <c r="G11" s="639">
        <v>89718443.348100007</v>
      </c>
      <c r="H11" s="639">
        <v>6042410.1697000004</v>
      </c>
      <c r="I11" s="639">
        <v>3679463.9383999999</v>
      </c>
      <c r="J11" s="639">
        <v>2438659.0699999998</v>
      </c>
      <c r="K11" s="639"/>
      <c r="L11" s="639">
        <v>42613660.176899999</v>
      </c>
      <c r="M11" s="639">
        <v>8536261.3880000003</v>
      </c>
      <c r="N11" s="639">
        <v>1348264.3158</v>
      </c>
      <c r="O11" s="639">
        <v>6228998.6754000001</v>
      </c>
      <c r="P11" s="639">
        <v>6249924.2122999998</v>
      </c>
      <c r="Q11" s="639">
        <v>4730476.1525999997</v>
      </c>
      <c r="R11" s="639">
        <v>1781872.3483</v>
      </c>
      <c r="S11" s="638"/>
      <c r="T11" s="513"/>
      <c r="U11" s="522"/>
    </row>
    <row r="12" spans="1:21">
      <c r="A12" s="548" t="s">
        <v>655</v>
      </c>
      <c r="B12" s="549" t="s">
        <v>656</v>
      </c>
      <c r="C12" s="654">
        <v>189515341.05309999</v>
      </c>
      <c r="D12" s="639">
        <v>140990249.66080001</v>
      </c>
      <c r="E12" s="639">
        <v>2219792.7799999998</v>
      </c>
      <c r="F12" s="639"/>
      <c r="G12" s="639">
        <v>41499130.509900004</v>
      </c>
      <c r="H12" s="639">
        <v>5189991.5020000003</v>
      </c>
      <c r="I12" s="639">
        <v>3728318.0321999998</v>
      </c>
      <c r="J12" s="639">
        <v>796438.48</v>
      </c>
      <c r="K12" s="639"/>
      <c r="L12" s="639">
        <v>7025960.8823999995</v>
      </c>
      <c r="M12" s="639">
        <v>1672496.9088999999</v>
      </c>
      <c r="N12" s="639">
        <v>171423.35</v>
      </c>
      <c r="O12" s="639">
        <v>1462652.05</v>
      </c>
      <c r="P12" s="639">
        <v>2898561.0647999998</v>
      </c>
      <c r="Q12" s="639">
        <v>430443.6287</v>
      </c>
      <c r="R12" s="639"/>
      <c r="S12" s="638"/>
      <c r="T12" s="513"/>
      <c r="U12" s="522"/>
    </row>
    <row r="13" spans="1:21">
      <c r="A13" s="548" t="s">
        <v>657</v>
      </c>
      <c r="B13" s="549" t="s">
        <v>658</v>
      </c>
      <c r="C13" s="654">
        <v>71875793.242300004</v>
      </c>
      <c r="D13" s="639">
        <v>60681109.559600003</v>
      </c>
      <c r="E13" s="639">
        <v>372942.79</v>
      </c>
      <c r="F13" s="639"/>
      <c r="G13" s="639">
        <v>8340197.6627000002</v>
      </c>
      <c r="H13" s="639">
        <v>741855.09</v>
      </c>
      <c r="I13" s="639">
        <v>496306.31</v>
      </c>
      <c r="J13" s="639">
        <v>491393.92</v>
      </c>
      <c r="K13" s="639"/>
      <c r="L13" s="639">
        <v>2854486.02</v>
      </c>
      <c r="M13" s="639">
        <v>161604.47</v>
      </c>
      <c r="N13" s="639"/>
      <c r="O13" s="639">
        <v>1246696.31</v>
      </c>
      <c r="P13" s="639">
        <v>764756.73</v>
      </c>
      <c r="Q13" s="639"/>
      <c r="R13" s="639"/>
      <c r="S13" s="638"/>
      <c r="T13" s="513"/>
      <c r="U13" s="522"/>
    </row>
    <row r="14" spans="1:21">
      <c r="A14" s="548" t="s">
        <v>659</v>
      </c>
      <c r="B14" s="549" t="s">
        <v>660</v>
      </c>
      <c r="C14" s="654">
        <v>204960586.4632</v>
      </c>
      <c r="D14" s="639">
        <v>154951468.47870001</v>
      </c>
      <c r="E14" s="639">
        <v>183844.34529999999</v>
      </c>
      <c r="F14" s="639"/>
      <c r="G14" s="639">
        <v>48455117.984499998</v>
      </c>
      <c r="H14" s="639"/>
      <c r="I14" s="639">
        <v>367693.39</v>
      </c>
      <c r="J14" s="639">
        <v>183628.28</v>
      </c>
      <c r="K14" s="639"/>
      <c r="L14" s="639">
        <v>1554000</v>
      </c>
      <c r="M14" s="639">
        <v>191105.13</v>
      </c>
      <c r="N14" s="639"/>
      <c r="O14" s="639">
        <v>195909.78</v>
      </c>
      <c r="P14" s="639">
        <v>566498.46</v>
      </c>
      <c r="Q14" s="639">
        <v>185072.45</v>
      </c>
      <c r="R14" s="639"/>
      <c r="S14" s="638"/>
      <c r="T14" s="513"/>
      <c r="U14" s="522"/>
    </row>
    <row r="15" spans="1:21">
      <c r="A15" s="550">
        <v>1.2</v>
      </c>
      <c r="B15" s="551" t="s">
        <v>661</v>
      </c>
      <c r="C15" s="654">
        <v>65984182.369199999</v>
      </c>
      <c r="D15" s="639">
        <v>28093141.088799998</v>
      </c>
      <c r="E15" s="639">
        <v>375915.76089999999</v>
      </c>
      <c r="F15" s="639"/>
      <c r="G15" s="639">
        <v>18909274.241300002</v>
      </c>
      <c r="H15" s="639">
        <v>1222561.4031</v>
      </c>
      <c r="I15" s="639">
        <v>834708.91299999994</v>
      </c>
      <c r="J15" s="639">
        <v>391349.39889999997</v>
      </c>
      <c r="K15" s="639"/>
      <c r="L15" s="639">
        <v>18981767.039099999</v>
      </c>
      <c r="M15" s="639">
        <v>3272076.5507999999</v>
      </c>
      <c r="N15" s="639">
        <v>474955.61339999997</v>
      </c>
      <c r="O15" s="639">
        <v>2991058.412</v>
      </c>
      <c r="P15" s="639">
        <v>4156725.8393000001</v>
      </c>
      <c r="Q15" s="639">
        <v>1619358.5248</v>
      </c>
      <c r="R15" s="639">
        <v>1781872.2348</v>
      </c>
      <c r="S15" s="638"/>
      <c r="T15" s="513"/>
      <c r="U15" s="522"/>
    </row>
    <row r="16" spans="1:21">
      <c r="A16" s="552">
        <v>1.3</v>
      </c>
      <c r="B16" s="551" t="s">
        <v>662</v>
      </c>
      <c r="C16" s="553"/>
      <c r="D16" s="553"/>
      <c r="E16" s="553"/>
      <c r="F16" s="553"/>
      <c r="G16" s="553"/>
      <c r="H16" s="553"/>
      <c r="I16" s="553"/>
      <c r="J16" s="553"/>
      <c r="K16" s="553"/>
      <c r="L16" s="553"/>
      <c r="M16" s="553"/>
      <c r="N16" s="553"/>
      <c r="O16" s="553"/>
      <c r="P16" s="553"/>
      <c r="Q16" s="553"/>
      <c r="R16" s="553"/>
      <c r="S16" s="553"/>
      <c r="T16" s="553"/>
      <c r="U16" s="522"/>
    </row>
    <row r="17" spans="1:22" s="520" customFormat="1" ht="25.5">
      <c r="A17" s="554" t="s">
        <v>663</v>
      </c>
      <c r="B17" s="555" t="s">
        <v>664</v>
      </c>
      <c r="C17" s="656">
        <v>1561936535.8810999</v>
      </c>
      <c r="D17" s="639">
        <v>1335092525.7693</v>
      </c>
      <c r="E17" s="639">
        <v>18699828.032900002</v>
      </c>
      <c r="F17" s="639"/>
      <c r="G17" s="639">
        <v>170125010.21149999</v>
      </c>
      <c r="H17" s="639">
        <v>12217182.3017</v>
      </c>
      <c r="I17" s="639">
        <v>8304911.8830000004</v>
      </c>
      <c r="J17" s="639">
        <v>4003580.68</v>
      </c>
      <c r="K17" s="639"/>
      <c r="L17" s="639">
        <v>56718999.900300004</v>
      </c>
      <c r="M17" s="639">
        <v>10694039.6569</v>
      </c>
      <c r="N17" s="639">
        <v>1566369.9258000001</v>
      </c>
      <c r="O17" s="639">
        <v>9754748.7914000005</v>
      </c>
      <c r="P17" s="639">
        <v>12222882.6395</v>
      </c>
      <c r="Q17" s="639">
        <v>5339537.3812999995</v>
      </c>
      <c r="R17" s="639">
        <v>1781872.3483</v>
      </c>
      <c r="S17" s="514"/>
      <c r="T17" s="514"/>
      <c r="U17" s="522"/>
      <c r="V17" s="498"/>
    </row>
    <row r="18" spans="1:22" s="520" customFormat="1" ht="25.5">
      <c r="A18" s="556" t="s">
        <v>665</v>
      </c>
      <c r="B18" s="556" t="s">
        <v>666</v>
      </c>
      <c r="C18" s="656">
        <v>1511736455.8125</v>
      </c>
      <c r="D18" s="639">
        <v>1289872097.7168</v>
      </c>
      <c r="E18" s="639">
        <v>18418265.472899999</v>
      </c>
      <c r="F18" s="639"/>
      <c r="G18" s="639">
        <v>168108842.7854</v>
      </c>
      <c r="H18" s="639">
        <v>11974256.761700001</v>
      </c>
      <c r="I18" s="639">
        <v>8229603.2630000003</v>
      </c>
      <c r="J18" s="639">
        <v>3901919.47</v>
      </c>
      <c r="K18" s="639"/>
      <c r="L18" s="639">
        <v>53755515.3103</v>
      </c>
      <c r="M18" s="639">
        <v>10434937.766899999</v>
      </c>
      <c r="N18" s="639">
        <v>1519687.6658000001</v>
      </c>
      <c r="O18" s="639">
        <v>9121727.7714000009</v>
      </c>
      <c r="P18" s="639">
        <v>10443387.5495</v>
      </c>
      <c r="Q18" s="639">
        <v>5339537.3812999995</v>
      </c>
      <c r="R18" s="639">
        <v>1781872.3483</v>
      </c>
      <c r="S18" s="514"/>
      <c r="T18" s="514"/>
      <c r="U18" s="522"/>
      <c r="V18" s="498"/>
    </row>
    <row r="19" spans="1:22" s="520" customFormat="1">
      <c r="A19" s="554" t="s">
        <v>667</v>
      </c>
      <c r="B19" s="557" t="s">
        <v>668</v>
      </c>
      <c r="C19" s="656">
        <v>3014323723.5244002</v>
      </c>
      <c r="D19" s="639">
        <v>2723528163.0910001</v>
      </c>
      <c r="E19" s="639">
        <v>30636303.7632</v>
      </c>
      <c r="F19" s="639"/>
      <c r="G19" s="639">
        <v>209498851.36309999</v>
      </c>
      <c r="H19" s="639">
        <v>13699761.403000001</v>
      </c>
      <c r="I19" s="639">
        <v>7075352.7759999996</v>
      </c>
      <c r="J19" s="639">
        <v>4279934.4554000003</v>
      </c>
      <c r="K19" s="639"/>
      <c r="L19" s="639">
        <v>81296709.070299998</v>
      </c>
      <c r="M19" s="639">
        <v>15829255.7894</v>
      </c>
      <c r="N19" s="639">
        <v>2885040.4593000002</v>
      </c>
      <c r="O19" s="639">
        <v>16592910.301999999</v>
      </c>
      <c r="P19" s="639">
        <v>12684708.271299999</v>
      </c>
      <c r="Q19" s="639">
        <v>7011090.0093999999</v>
      </c>
      <c r="R19" s="639">
        <v>3322743.3988000001</v>
      </c>
      <c r="S19" s="514"/>
      <c r="T19" s="514"/>
      <c r="U19" s="522"/>
      <c r="V19" s="498"/>
    </row>
    <row r="20" spans="1:22" s="520" customFormat="1">
      <c r="A20" s="556" t="s">
        <v>669</v>
      </c>
      <c r="B20" s="556" t="s">
        <v>670</v>
      </c>
      <c r="C20" s="656">
        <v>2916406285.6314998</v>
      </c>
      <c r="D20" s="639">
        <v>2632162470.8709002</v>
      </c>
      <c r="E20" s="639">
        <v>30022398.535399999</v>
      </c>
      <c r="F20" s="639"/>
      <c r="G20" s="639">
        <v>206817496.396</v>
      </c>
      <c r="H20" s="639">
        <v>13391336.343</v>
      </c>
      <c r="I20" s="639">
        <v>6934699.3959999997</v>
      </c>
      <c r="J20" s="639">
        <v>4139007.6653999998</v>
      </c>
      <c r="K20" s="639"/>
      <c r="L20" s="639">
        <v>77426318.364600003</v>
      </c>
      <c r="M20" s="639">
        <v>15513024.7389</v>
      </c>
      <c r="N20" s="639">
        <v>2825558.7193</v>
      </c>
      <c r="O20" s="639">
        <v>15860318.8082</v>
      </c>
      <c r="P20" s="639">
        <v>10709184.130899999</v>
      </c>
      <c r="Q20" s="639">
        <v>7011090.0093999999</v>
      </c>
      <c r="R20" s="639">
        <v>3169006.5715999999</v>
      </c>
      <c r="S20" s="514"/>
      <c r="T20" s="514"/>
      <c r="U20" s="522"/>
      <c r="V20" s="498"/>
    </row>
    <row r="21" spans="1:22" s="520" customFormat="1">
      <c r="A21" s="558">
        <v>1.4</v>
      </c>
      <c r="B21" s="568" t="s">
        <v>703</v>
      </c>
      <c r="C21" s="656">
        <v>11608355.2281</v>
      </c>
      <c r="D21" s="639">
        <v>6832636.7699999996</v>
      </c>
      <c r="E21" s="639">
        <v>787789.95499999996</v>
      </c>
      <c r="F21" s="639"/>
      <c r="G21" s="639">
        <v>4529230.3337000003</v>
      </c>
      <c r="H21" s="639">
        <v>74265.804000000004</v>
      </c>
      <c r="I21" s="639">
        <v>34266.258000000002</v>
      </c>
      <c r="J21" s="639"/>
      <c r="K21" s="639"/>
      <c r="L21" s="639">
        <v>246488.1244</v>
      </c>
      <c r="M21" s="639"/>
      <c r="N21" s="639">
        <v>11488.853999999999</v>
      </c>
      <c r="O21" s="639">
        <v>45992.877999999997</v>
      </c>
      <c r="P21" s="639"/>
      <c r="Q21" s="639">
        <v>50000</v>
      </c>
      <c r="R21" s="639">
        <v>103409.44040000001</v>
      </c>
      <c r="S21" s="514"/>
      <c r="T21" s="514"/>
      <c r="U21" s="522"/>
      <c r="V21" s="498"/>
    </row>
    <row r="22" spans="1:22" s="520" customFormat="1">
      <c r="A22" s="558">
        <v>1.5</v>
      </c>
      <c r="B22" s="568" t="s">
        <v>704</v>
      </c>
      <c r="C22" s="656">
        <v>802558.81649999996</v>
      </c>
      <c r="D22" s="514">
        <v>802558.81649999996</v>
      </c>
      <c r="E22" s="514"/>
      <c r="F22" s="514"/>
      <c r="G22" s="514"/>
      <c r="H22" s="514"/>
      <c r="I22" s="514"/>
      <c r="J22" s="514"/>
      <c r="K22" s="514"/>
      <c r="L22" s="514"/>
      <c r="M22" s="514"/>
      <c r="N22" s="514"/>
      <c r="O22" s="514"/>
      <c r="P22" s="514"/>
      <c r="Q22" s="514"/>
      <c r="R22" s="514"/>
      <c r="S22" s="514"/>
      <c r="T22" s="514"/>
      <c r="U22" s="522"/>
      <c r="V22" s="498"/>
    </row>
    <row r="26" spans="1:22">
      <c r="C26" s="645"/>
    </row>
    <row r="33" spans="4:18">
      <c r="D33" s="647"/>
      <c r="E33" s="647"/>
      <c r="F33" s="647"/>
      <c r="G33" s="647"/>
      <c r="H33" s="647"/>
      <c r="I33" s="647"/>
      <c r="J33" s="647"/>
      <c r="K33" s="647"/>
      <c r="L33" s="647"/>
      <c r="M33" s="647"/>
      <c r="N33" s="647"/>
      <c r="O33" s="647"/>
      <c r="P33" s="647"/>
      <c r="Q33" s="647"/>
      <c r="R33" s="647"/>
    </row>
    <row r="34" spans="4:18">
      <c r="D34" s="647"/>
      <c r="E34" s="647"/>
      <c r="F34" s="647"/>
      <c r="G34" s="647"/>
      <c r="H34" s="647"/>
      <c r="I34" s="647"/>
      <c r="J34" s="647"/>
      <c r="K34" s="647"/>
      <c r="L34" s="647"/>
      <c r="M34" s="647"/>
      <c r="N34" s="647"/>
      <c r="O34" s="647"/>
      <c r="P34" s="647"/>
      <c r="Q34" s="647"/>
      <c r="R34" s="647"/>
    </row>
    <row r="35" spans="4:18">
      <c r="D35" s="647"/>
      <c r="E35" s="647"/>
      <c r="F35" s="647"/>
      <c r="G35" s="647"/>
      <c r="H35" s="647"/>
      <c r="I35" s="647"/>
      <c r="J35" s="647"/>
      <c r="K35" s="647"/>
      <c r="L35" s="647"/>
      <c r="M35" s="647"/>
      <c r="N35" s="647"/>
      <c r="O35" s="647"/>
      <c r="P35" s="647"/>
      <c r="Q35" s="647"/>
      <c r="R35" s="647"/>
    </row>
    <row r="36" spans="4:18">
      <c r="D36" s="647"/>
      <c r="E36" s="647"/>
      <c r="F36" s="647"/>
      <c r="G36" s="647"/>
      <c r="H36" s="647"/>
      <c r="I36" s="647"/>
      <c r="J36" s="647"/>
      <c r="K36" s="647"/>
      <c r="L36" s="647"/>
      <c r="M36" s="647"/>
      <c r="N36" s="647"/>
      <c r="O36" s="647"/>
      <c r="P36" s="647"/>
      <c r="Q36" s="647"/>
      <c r="R36" s="647"/>
    </row>
    <row r="37" spans="4:18">
      <c r="D37" s="647"/>
      <c r="E37" s="647"/>
      <c r="F37" s="647"/>
      <c r="G37" s="647"/>
      <c r="H37" s="647"/>
      <c r="I37" s="647"/>
      <c r="J37" s="647"/>
      <c r="K37" s="647"/>
      <c r="L37" s="647"/>
      <c r="M37" s="647"/>
      <c r="N37" s="647"/>
      <c r="O37" s="647"/>
      <c r="P37" s="647"/>
      <c r="Q37" s="647"/>
      <c r="R37" s="647"/>
    </row>
    <row r="38" spans="4:18">
      <c r="D38" s="647"/>
      <c r="E38" s="647"/>
      <c r="F38" s="647"/>
      <c r="G38" s="647"/>
      <c r="H38" s="647"/>
      <c r="I38" s="647"/>
      <c r="J38" s="647"/>
      <c r="K38" s="647"/>
      <c r="L38" s="647"/>
      <c r="M38" s="647"/>
      <c r="N38" s="647"/>
      <c r="O38" s="647"/>
      <c r="P38" s="647"/>
      <c r="Q38" s="647"/>
      <c r="R38" s="647"/>
    </row>
    <row r="39" spans="4:18">
      <c r="D39" s="647"/>
      <c r="E39" s="647"/>
      <c r="F39" s="647"/>
      <c r="G39" s="647"/>
      <c r="H39" s="647"/>
      <c r="I39" s="647"/>
      <c r="J39" s="647"/>
      <c r="K39" s="647"/>
      <c r="L39" s="647"/>
      <c r="M39" s="647"/>
      <c r="N39" s="647"/>
      <c r="O39" s="647"/>
      <c r="P39" s="647"/>
      <c r="Q39" s="647"/>
      <c r="R39" s="647"/>
    </row>
    <row r="40" spans="4:18">
      <c r="D40" s="647"/>
      <c r="E40" s="647"/>
      <c r="F40" s="647"/>
      <c r="G40" s="647"/>
      <c r="H40" s="647"/>
      <c r="I40" s="647"/>
      <c r="J40" s="647"/>
      <c r="K40" s="647"/>
      <c r="L40" s="647"/>
      <c r="M40" s="647"/>
      <c r="N40" s="647"/>
      <c r="O40" s="647"/>
      <c r="P40" s="647"/>
      <c r="Q40" s="647"/>
      <c r="R40" s="647"/>
    </row>
  </sheetData>
  <mergeCells count="6">
    <mergeCell ref="A5:B7"/>
    <mergeCell ref="D6:F6"/>
    <mergeCell ref="G6:K6"/>
    <mergeCell ref="L6:T6"/>
    <mergeCell ref="C6:C7"/>
    <mergeCell ref="C5:T5"/>
  </mergeCells>
  <conditionalFormatting sqref="A5">
    <cfRule type="duplicateValues" dxfId="8" priority="1"/>
    <cfRule type="duplicateValues" dxfId="7" priority="2"/>
  </conditionalFormatting>
  <conditionalFormatting sqref="A5">
    <cfRule type="duplicateValues" dxfId="6" priority="3"/>
  </conditionalFormatting>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topLeftCell="C1" zoomScaleNormal="100" workbookViewId="0">
      <selection activeCell="C7" sqref="C7:O33"/>
    </sheetView>
  </sheetViews>
  <sheetFormatPr defaultColWidth="9.140625" defaultRowHeight="12.75"/>
  <cols>
    <col min="1" max="1" width="11.85546875" style="498" bestFit="1" customWidth="1"/>
    <col min="2" max="2" width="93.42578125" style="498" customWidth="1"/>
    <col min="3" max="3" width="14.5703125" style="498" customWidth="1"/>
    <col min="4" max="4" width="16.5703125" style="498" bestFit="1" customWidth="1"/>
    <col min="5" max="5" width="15" style="498" bestFit="1" customWidth="1"/>
    <col min="6" max="6" width="18.140625" style="563" bestFit="1" customWidth="1"/>
    <col min="7" max="7" width="12.85546875" style="563" bestFit="1" customWidth="1"/>
    <col min="8" max="8" width="12.85546875" style="498" bestFit="1" customWidth="1"/>
    <col min="9" max="9" width="14" style="498" bestFit="1" customWidth="1"/>
    <col min="10" max="10" width="15" style="563" bestFit="1" customWidth="1"/>
    <col min="11" max="11" width="14" style="563" bestFit="1" customWidth="1"/>
    <col min="12" max="12" width="18.140625" style="563" bestFit="1" customWidth="1"/>
    <col min="13" max="14" width="12.85546875" style="563" bestFit="1" customWidth="1"/>
    <col min="15" max="15" width="18.85546875" style="498" bestFit="1" customWidth="1"/>
    <col min="16" max="16384" width="9.140625" style="498"/>
  </cols>
  <sheetData>
    <row r="1" spans="1:15" ht="13.5">
      <c r="A1" s="497" t="s">
        <v>188</v>
      </c>
      <c r="B1" s="416" t="str">
        <f>Info!C2</f>
        <v>სს "ბაზისბანკი"</v>
      </c>
      <c r="F1" s="498"/>
      <c r="G1" s="498"/>
      <c r="J1" s="498"/>
      <c r="K1" s="498"/>
      <c r="L1" s="498"/>
      <c r="M1" s="498"/>
      <c r="N1" s="498"/>
    </row>
    <row r="2" spans="1:15">
      <c r="A2" s="499" t="s">
        <v>189</v>
      </c>
      <c r="B2" s="501">
        <f>'1. key ratios'!B2</f>
        <v>44834</v>
      </c>
      <c r="F2" s="498"/>
      <c r="G2" s="498"/>
      <c r="J2" s="498"/>
      <c r="K2" s="498"/>
      <c r="L2" s="498"/>
      <c r="M2" s="498"/>
      <c r="N2" s="498"/>
    </row>
    <row r="3" spans="1:15">
      <c r="A3" s="500" t="s">
        <v>673</v>
      </c>
      <c r="F3" s="498"/>
      <c r="G3" s="498"/>
      <c r="J3" s="498"/>
      <c r="K3" s="498"/>
      <c r="L3" s="498"/>
      <c r="M3" s="498"/>
      <c r="N3" s="498"/>
    </row>
    <row r="4" spans="1:15">
      <c r="F4" s="498"/>
      <c r="G4" s="498"/>
      <c r="J4" s="498"/>
      <c r="K4" s="498"/>
      <c r="L4" s="498"/>
      <c r="M4" s="498"/>
      <c r="N4" s="498"/>
    </row>
    <row r="5" spans="1:15" ht="37.5" customHeight="1">
      <c r="A5" s="756" t="s">
        <v>674</v>
      </c>
      <c r="B5" s="757"/>
      <c r="C5" s="802" t="s">
        <v>675</v>
      </c>
      <c r="D5" s="803"/>
      <c r="E5" s="803"/>
      <c r="F5" s="803"/>
      <c r="G5" s="803"/>
      <c r="H5" s="804"/>
      <c r="I5" s="805" t="s">
        <v>676</v>
      </c>
      <c r="J5" s="806"/>
      <c r="K5" s="806"/>
      <c r="L5" s="806"/>
      <c r="M5" s="806"/>
      <c r="N5" s="807"/>
      <c r="O5" s="808" t="s">
        <v>546</v>
      </c>
    </row>
    <row r="6" spans="1:15" ht="39.6" customHeight="1">
      <c r="A6" s="760"/>
      <c r="B6" s="761"/>
      <c r="C6" s="559"/>
      <c r="D6" s="560" t="s">
        <v>677</v>
      </c>
      <c r="E6" s="560" t="s">
        <v>678</v>
      </c>
      <c r="F6" s="560" t="s">
        <v>679</v>
      </c>
      <c r="G6" s="560" t="s">
        <v>680</v>
      </c>
      <c r="H6" s="560" t="s">
        <v>681</v>
      </c>
      <c r="I6" s="561"/>
      <c r="J6" s="560" t="s">
        <v>677</v>
      </c>
      <c r="K6" s="560" t="s">
        <v>678</v>
      </c>
      <c r="L6" s="560" t="s">
        <v>679</v>
      </c>
      <c r="M6" s="560" t="s">
        <v>680</v>
      </c>
      <c r="N6" s="560" t="s">
        <v>681</v>
      </c>
      <c r="O6" s="809"/>
    </row>
    <row r="7" spans="1:15">
      <c r="A7" s="513">
        <v>1</v>
      </c>
      <c r="B7" s="521" t="s">
        <v>556</v>
      </c>
      <c r="C7" s="658">
        <v>107482859.3645</v>
      </c>
      <c r="D7" s="659">
        <v>103227591.65440001</v>
      </c>
      <c r="E7" s="659">
        <v>1961532.9114999999</v>
      </c>
      <c r="F7" s="660">
        <v>1661300.9635000001</v>
      </c>
      <c r="G7" s="660">
        <v>381110.31</v>
      </c>
      <c r="H7" s="659">
        <v>251323.5251</v>
      </c>
      <c r="I7" s="659">
        <v>3186696.1298000002</v>
      </c>
      <c r="J7" s="660">
        <v>2057773.8101999999</v>
      </c>
      <c r="K7" s="660">
        <v>196153.27780000001</v>
      </c>
      <c r="L7" s="660">
        <v>490890.27669999999</v>
      </c>
      <c r="M7" s="660">
        <v>190555.24</v>
      </c>
      <c r="N7" s="660">
        <v>251323.5251</v>
      </c>
      <c r="O7" s="513"/>
    </row>
    <row r="8" spans="1:15">
      <c r="A8" s="513">
        <v>2</v>
      </c>
      <c r="B8" s="521" t="s">
        <v>557</v>
      </c>
      <c r="C8" s="658">
        <v>111184437.92020001</v>
      </c>
      <c r="D8" s="659">
        <v>107686495.8722</v>
      </c>
      <c r="E8" s="659">
        <v>2182914.8437999999</v>
      </c>
      <c r="F8" s="660">
        <v>1215124.0444</v>
      </c>
      <c r="G8" s="660">
        <v>33322.550000000003</v>
      </c>
      <c r="H8" s="659">
        <v>66580.609800000006</v>
      </c>
      <c r="I8" s="659">
        <v>2602301.4961000001</v>
      </c>
      <c r="J8" s="660">
        <v>1936230.9916999999</v>
      </c>
      <c r="K8" s="660">
        <v>218291.3964</v>
      </c>
      <c r="L8" s="660">
        <v>364537.20819999999</v>
      </c>
      <c r="M8" s="660">
        <v>16661.29</v>
      </c>
      <c r="N8" s="660">
        <v>66580.609800000006</v>
      </c>
      <c r="O8" s="513"/>
    </row>
    <row r="9" spans="1:15">
      <c r="A9" s="513">
        <v>3</v>
      </c>
      <c r="B9" s="521" t="s">
        <v>558</v>
      </c>
      <c r="C9" s="658">
        <v>211205.56</v>
      </c>
      <c r="D9" s="659">
        <v>211205.56</v>
      </c>
      <c r="E9" s="659"/>
      <c r="F9" s="661"/>
      <c r="G9" s="661"/>
      <c r="H9" s="659"/>
      <c r="I9" s="659">
        <v>4224.1099999999997</v>
      </c>
      <c r="J9" s="661">
        <v>4224.1099999999997</v>
      </c>
      <c r="K9" s="661"/>
      <c r="L9" s="661"/>
      <c r="M9" s="661"/>
      <c r="N9" s="661"/>
      <c r="O9" s="513"/>
    </row>
    <row r="10" spans="1:15">
      <c r="A10" s="513">
        <v>4</v>
      </c>
      <c r="B10" s="521" t="s">
        <v>559</v>
      </c>
      <c r="C10" s="658">
        <v>92901474.802399993</v>
      </c>
      <c r="D10" s="659">
        <v>87001052.078400001</v>
      </c>
      <c r="E10" s="659">
        <v>3439354.2892</v>
      </c>
      <c r="F10" s="661">
        <v>2410483.0247999998</v>
      </c>
      <c r="G10" s="661">
        <v>23075.919999999998</v>
      </c>
      <c r="H10" s="659">
        <v>27509.49</v>
      </c>
      <c r="I10" s="659">
        <v>2840478.0268999999</v>
      </c>
      <c r="J10" s="661">
        <v>1734350.3411000001</v>
      </c>
      <c r="K10" s="661">
        <v>343935.39120000001</v>
      </c>
      <c r="L10" s="661">
        <v>723144.83459999994</v>
      </c>
      <c r="M10" s="661">
        <v>11537.97</v>
      </c>
      <c r="N10" s="661">
        <v>27509.49</v>
      </c>
      <c r="O10" s="513"/>
    </row>
    <row r="11" spans="1:15">
      <c r="A11" s="513">
        <v>5</v>
      </c>
      <c r="B11" s="521" t="s">
        <v>560</v>
      </c>
      <c r="C11" s="658">
        <v>186112257.91760001</v>
      </c>
      <c r="D11" s="659">
        <v>160659292.27919999</v>
      </c>
      <c r="E11" s="659">
        <v>24136318.843499999</v>
      </c>
      <c r="F11" s="661">
        <v>493756.7426</v>
      </c>
      <c r="G11" s="661">
        <v>7694.49</v>
      </c>
      <c r="H11" s="659">
        <v>815195.56229999999</v>
      </c>
      <c r="I11" s="659">
        <v>6502549.1149000004</v>
      </c>
      <c r="J11" s="661">
        <v>3121747.6397000002</v>
      </c>
      <c r="K11" s="661">
        <v>2413631.7067</v>
      </c>
      <c r="L11" s="661">
        <v>148126.9846</v>
      </c>
      <c r="M11" s="661">
        <v>3847.25</v>
      </c>
      <c r="N11" s="661">
        <v>815195.53390000004</v>
      </c>
      <c r="O11" s="513"/>
    </row>
    <row r="12" spans="1:15">
      <c r="A12" s="513">
        <v>6</v>
      </c>
      <c r="B12" s="521" t="s">
        <v>561</v>
      </c>
      <c r="C12" s="658">
        <v>118847611.5633</v>
      </c>
      <c r="D12" s="659">
        <v>96002310.936499998</v>
      </c>
      <c r="E12" s="659">
        <v>18640394.8473</v>
      </c>
      <c r="F12" s="661">
        <v>4120666.96</v>
      </c>
      <c r="G12" s="661">
        <v>16107.8</v>
      </c>
      <c r="H12" s="659">
        <v>68131.019499999995</v>
      </c>
      <c r="I12" s="659">
        <v>5029275.9512999998</v>
      </c>
      <c r="J12" s="661">
        <v>1852851.4883999999</v>
      </c>
      <c r="K12" s="661">
        <v>1864039.4778</v>
      </c>
      <c r="L12" s="661">
        <v>1236200.0556000001</v>
      </c>
      <c r="M12" s="661">
        <v>8053.91</v>
      </c>
      <c r="N12" s="661">
        <v>68131.019499999995</v>
      </c>
      <c r="O12" s="513"/>
    </row>
    <row r="13" spans="1:15">
      <c r="A13" s="513">
        <v>7</v>
      </c>
      <c r="B13" s="521" t="s">
        <v>562</v>
      </c>
      <c r="C13" s="658">
        <v>61259534.3248</v>
      </c>
      <c r="D13" s="659">
        <v>56868641.2531</v>
      </c>
      <c r="E13" s="659">
        <v>3543036.0784999998</v>
      </c>
      <c r="F13" s="661">
        <v>827488.81319999998</v>
      </c>
      <c r="G13" s="661">
        <v>10380.74</v>
      </c>
      <c r="H13" s="659">
        <v>9987.44</v>
      </c>
      <c r="I13" s="659">
        <v>1755100.7084999999</v>
      </c>
      <c r="J13" s="661">
        <v>1137372.6923</v>
      </c>
      <c r="K13" s="661">
        <v>354303.55920000002</v>
      </c>
      <c r="L13" s="661">
        <v>248246.63699999999</v>
      </c>
      <c r="M13" s="661">
        <v>5190.38</v>
      </c>
      <c r="N13" s="661">
        <v>9987.44</v>
      </c>
      <c r="O13" s="513"/>
    </row>
    <row r="14" spans="1:15">
      <c r="A14" s="513">
        <v>8</v>
      </c>
      <c r="B14" s="521" t="s">
        <v>563</v>
      </c>
      <c r="C14" s="658">
        <v>88024306.995499998</v>
      </c>
      <c r="D14" s="659">
        <v>75222390.157000005</v>
      </c>
      <c r="E14" s="659">
        <v>11832332.058</v>
      </c>
      <c r="F14" s="661">
        <v>703132.90049999999</v>
      </c>
      <c r="G14" s="661">
        <v>71933.039999999994</v>
      </c>
      <c r="H14" s="659">
        <v>194518.84</v>
      </c>
      <c r="I14" s="659">
        <v>3096311.9972999999</v>
      </c>
      <c r="J14" s="661">
        <v>1481250.6222999999</v>
      </c>
      <c r="K14" s="661">
        <v>1173636.1117</v>
      </c>
      <c r="L14" s="661">
        <v>210939.87330000001</v>
      </c>
      <c r="M14" s="661">
        <v>35966.550000000003</v>
      </c>
      <c r="N14" s="661">
        <v>194518.84</v>
      </c>
      <c r="O14" s="513"/>
    </row>
    <row r="15" spans="1:15">
      <c r="A15" s="513">
        <v>9</v>
      </c>
      <c r="B15" s="521" t="s">
        <v>564</v>
      </c>
      <c r="C15" s="658">
        <v>61615208.067699999</v>
      </c>
      <c r="D15" s="659">
        <v>27307482.335200001</v>
      </c>
      <c r="E15" s="659">
        <v>34236222.022500001</v>
      </c>
      <c r="F15" s="661">
        <v>6234.97</v>
      </c>
      <c r="G15" s="661">
        <v>17392.02</v>
      </c>
      <c r="H15" s="659">
        <v>47876.72</v>
      </c>
      <c r="I15" s="659">
        <v>4010765.6743999999</v>
      </c>
      <c r="J15" s="661">
        <v>544968.07880000002</v>
      </c>
      <c r="K15" s="661">
        <v>3407354.3755999999</v>
      </c>
      <c r="L15" s="661">
        <v>1870.49</v>
      </c>
      <c r="M15" s="661">
        <v>8696.01</v>
      </c>
      <c r="N15" s="661">
        <v>47876.72</v>
      </c>
      <c r="O15" s="513"/>
    </row>
    <row r="16" spans="1:15">
      <c r="A16" s="513">
        <v>10</v>
      </c>
      <c r="B16" s="521" t="s">
        <v>565</v>
      </c>
      <c r="C16" s="658">
        <v>9943936.3652999997</v>
      </c>
      <c r="D16" s="659">
        <v>9260464.4914999995</v>
      </c>
      <c r="E16" s="659">
        <v>176737.80059999999</v>
      </c>
      <c r="F16" s="661">
        <v>500016.09769999998</v>
      </c>
      <c r="G16" s="661">
        <v>2440.96</v>
      </c>
      <c r="H16" s="659">
        <v>4277.0155000000004</v>
      </c>
      <c r="I16" s="659">
        <v>358385.35840000003</v>
      </c>
      <c r="J16" s="661">
        <v>185209.26790000001</v>
      </c>
      <c r="K16" s="661">
        <v>17673.769400000001</v>
      </c>
      <c r="L16" s="661">
        <v>150004.82560000001</v>
      </c>
      <c r="M16" s="661">
        <v>1220.48</v>
      </c>
      <c r="N16" s="661">
        <v>4277.0155000000004</v>
      </c>
      <c r="O16" s="513"/>
    </row>
    <row r="17" spans="1:15">
      <c r="A17" s="513">
        <v>11</v>
      </c>
      <c r="B17" s="521" t="s">
        <v>566</v>
      </c>
      <c r="C17" s="658">
        <v>746589.62</v>
      </c>
      <c r="D17" s="659">
        <v>725396.33</v>
      </c>
      <c r="E17" s="659"/>
      <c r="F17" s="661">
        <v>21193.29</v>
      </c>
      <c r="G17" s="661"/>
      <c r="H17" s="659"/>
      <c r="I17" s="659">
        <v>20865.932000000001</v>
      </c>
      <c r="J17" s="661">
        <v>14507.941999999999</v>
      </c>
      <c r="K17" s="661"/>
      <c r="L17" s="661">
        <v>6357.99</v>
      </c>
      <c r="M17" s="661"/>
      <c r="N17" s="661"/>
      <c r="O17" s="513"/>
    </row>
    <row r="18" spans="1:15">
      <c r="A18" s="513">
        <v>12</v>
      </c>
      <c r="B18" s="521" t="s">
        <v>567</v>
      </c>
      <c r="C18" s="658">
        <v>80080981.305600002</v>
      </c>
      <c r="D18" s="659">
        <v>78920515.998099998</v>
      </c>
      <c r="E18" s="659">
        <v>264304.38860000001</v>
      </c>
      <c r="F18" s="661">
        <v>694152.86010000005</v>
      </c>
      <c r="G18" s="661">
        <v>143420.54999999999</v>
      </c>
      <c r="H18" s="659">
        <v>58587.508800000003</v>
      </c>
      <c r="I18" s="659">
        <v>1943246.5126</v>
      </c>
      <c r="J18" s="661">
        <v>1578272.439</v>
      </c>
      <c r="K18" s="661">
        <v>26430.432199999999</v>
      </c>
      <c r="L18" s="661">
        <v>208245.82260000001</v>
      </c>
      <c r="M18" s="661">
        <v>71710.31</v>
      </c>
      <c r="N18" s="661">
        <v>58587.508800000003</v>
      </c>
      <c r="O18" s="513"/>
    </row>
    <row r="19" spans="1:15">
      <c r="A19" s="513">
        <v>13</v>
      </c>
      <c r="B19" s="521" t="s">
        <v>568</v>
      </c>
      <c r="C19" s="658">
        <v>15919598.132200001</v>
      </c>
      <c r="D19" s="659">
        <v>15102046.1524</v>
      </c>
      <c r="E19" s="659">
        <v>471242.56469999999</v>
      </c>
      <c r="F19" s="661">
        <v>282939.83909999998</v>
      </c>
      <c r="G19" s="661">
        <v>44797.95</v>
      </c>
      <c r="H19" s="659">
        <v>18571.626</v>
      </c>
      <c r="I19" s="659">
        <v>475017.52879999997</v>
      </c>
      <c r="J19" s="661">
        <v>302040.74109999998</v>
      </c>
      <c r="K19" s="661">
        <v>47124.247499999998</v>
      </c>
      <c r="L19" s="661">
        <v>84881.924199999994</v>
      </c>
      <c r="M19" s="661">
        <v>22398.99</v>
      </c>
      <c r="N19" s="661">
        <v>18571.626</v>
      </c>
      <c r="O19" s="513"/>
    </row>
    <row r="20" spans="1:15">
      <c r="A20" s="513">
        <v>14</v>
      </c>
      <c r="B20" s="521" t="s">
        <v>569</v>
      </c>
      <c r="C20" s="658">
        <v>103252224.47390001</v>
      </c>
      <c r="D20" s="659">
        <v>74297828.5405</v>
      </c>
      <c r="E20" s="659">
        <v>17195583.416200001</v>
      </c>
      <c r="F20" s="661">
        <v>11726558.1842</v>
      </c>
      <c r="G20" s="661">
        <v>2792.18</v>
      </c>
      <c r="H20" s="659">
        <v>29462.152999999998</v>
      </c>
      <c r="I20" s="659">
        <v>6741051.5926999999</v>
      </c>
      <c r="J20" s="661">
        <v>1472668.0214</v>
      </c>
      <c r="K20" s="661">
        <v>1719558.0841000001</v>
      </c>
      <c r="L20" s="661">
        <v>3517967.2442000001</v>
      </c>
      <c r="M20" s="661">
        <v>1396.09</v>
      </c>
      <c r="N20" s="661">
        <v>29462.152999999998</v>
      </c>
      <c r="O20" s="513"/>
    </row>
    <row r="21" spans="1:15">
      <c r="A21" s="513">
        <v>15</v>
      </c>
      <c r="B21" s="521" t="s">
        <v>570</v>
      </c>
      <c r="C21" s="658">
        <v>33474630.061099999</v>
      </c>
      <c r="D21" s="659">
        <v>9508007.0873000007</v>
      </c>
      <c r="E21" s="659">
        <v>20162536.5035</v>
      </c>
      <c r="F21" s="661">
        <v>3772439.7003000001</v>
      </c>
      <c r="G21" s="661">
        <v>13669.49</v>
      </c>
      <c r="H21" s="659">
        <v>17977.28</v>
      </c>
      <c r="I21" s="659">
        <v>3232299.9484000001</v>
      </c>
      <c r="J21" s="661">
        <v>179566.23060000001</v>
      </c>
      <c r="K21" s="661">
        <v>2016253.5109000001</v>
      </c>
      <c r="L21" s="661">
        <v>1011668.1769</v>
      </c>
      <c r="M21" s="661">
        <v>6834.75</v>
      </c>
      <c r="N21" s="661">
        <v>17977.28</v>
      </c>
      <c r="O21" s="513"/>
    </row>
    <row r="22" spans="1:15">
      <c r="A22" s="513">
        <v>16</v>
      </c>
      <c r="B22" s="521" t="s">
        <v>571</v>
      </c>
      <c r="C22" s="658">
        <v>18746965.5242</v>
      </c>
      <c r="D22" s="659">
        <v>10643388.055500001</v>
      </c>
      <c r="E22" s="659">
        <v>7835851.1616000002</v>
      </c>
      <c r="F22" s="661">
        <v>164309.47709999999</v>
      </c>
      <c r="G22" s="661">
        <v>10137.9</v>
      </c>
      <c r="H22" s="659">
        <v>93278.93</v>
      </c>
      <c r="I22" s="659">
        <v>1143822.6004000001</v>
      </c>
      <c r="J22" s="661">
        <v>212596.74340000001</v>
      </c>
      <c r="K22" s="661">
        <v>783585.11950000003</v>
      </c>
      <c r="L22" s="661">
        <v>49292.847500000003</v>
      </c>
      <c r="M22" s="661">
        <v>5068.96</v>
      </c>
      <c r="N22" s="661">
        <v>93278.93</v>
      </c>
      <c r="O22" s="513"/>
    </row>
    <row r="23" spans="1:15">
      <c r="A23" s="513">
        <v>17</v>
      </c>
      <c r="B23" s="521" t="s">
        <v>572</v>
      </c>
      <c r="C23" s="658">
        <v>20800023.9474</v>
      </c>
      <c r="D23" s="659">
        <v>12476956.738</v>
      </c>
      <c r="E23" s="659">
        <v>8018200.6200000001</v>
      </c>
      <c r="F23" s="661">
        <v>304866.5894</v>
      </c>
      <c r="G23" s="661"/>
      <c r="H23" s="659"/>
      <c r="I23" s="659">
        <v>1142819.1353</v>
      </c>
      <c r="J23" s="661">
        <v>249539.09570000001</v>
      </c>
      <c r="K23" s="661">
        <v>801820.06</v>
      </c>
      <c r="L23" s="661">
        <v>91459.979600000006</v>
      </c>
      <c r="M23" s="661"/>
      <c r="N23" s="661"/>
      <c r="O23" s="513"/>
    </row>
    <row r="24" spans="1:15">
      <c r="A24" s="513">
        <v>18</v>
      </c>
      <c r="B24" s="521" t="s">
        <v>573</v>
      </c>
      <c r="C24" s="658">
        <v>72519616.280499995</v>
      </c>
      <c r="D24" s="659">
        <v>71265126.149700001</v>
      </c>
      <c r="E24" s="659">
        <v>823671.85490000003</v>
      </c>
      <c r="F24" s="661">
        <v>282827.56</v>
      </c>
      <c r="G24" s="661">
        <v>46015.74</v>
      </c>
      <c r="H24" s="659">
        <v>101974.9759</v>
      </c>
      <c r="I24" s="659">
        <v>1717108.9741</v>
      </c>
      <c r="J24" s="661">
        <v>1424910.6370000001</v>
      </c>
      <c r="K24" s="661">
        <v>82367.181200000006</v>
      </c>
      <c r="L24" s="661">
        <v>84848.29</v>
      </c>
      <c r="M24" s="661">
        <v>23007.89</v>
      </c>
      <c r="N24" s="661">
        <v>101974.9759</v>
      </c>
      <c r="O24" s="513"/>
    </row>
    <row r="25" spans="1:15">
      <c r="A25" s="513">
        <v>19</v>
      </c>
      <c r="B25" s="521" t="s">
        <v>574</v>
      </c>
      <c r="C25" s="658">
        <v>19350089.809799999</v>
      </c>
      <c r="D25" s="659">
        <v>19339880.1098</v>
      </c>
      <c r="E25" s="659"/>
      <c r="F25" s="661"/>
      <c r="G25" s="661"/>
      <c r="H25" s="659">
        <v>10209.700000000001</v>
      </c>
      <c r="I25" s="659">
        <v>397007.06559999997</v>
      </c>
      <c r="J25" s="661">
        <v>386797.36560000002</v>
      </c>
      <c r="K25" s="661"/>
      <c r="L25" s="661"/>
      <c r="M25" s="661"/>
      <c r="N25" s="661">
        <v>10209.700000000001</v>
      </c>
      <c r="O25" s="513"/>
    </row>
    <row r="26" spans="1:15">
      <c r="A26" s="513">
        <v>20</v>
      </c>
      <c r="B26" s="521" t="s">
        <v>575</v>
      </c>
      <c r="C26" s="658">
        <v>114521566.56039999</v>
      </c>
      <c r="D26" s="659">
        <v>112271040.5379</v>
      </c>
      <c r="E26" s="659">
        <v>1409949.6225000001</v>
      </c>
      <c r="F26" s="661">
        <v>711158.45</v>
      </c>
      <c r="G26" s="661">
        <v>77977.55</v>
      </c>
      <c r="H26" s="659">
        <v>51440.4</v>
      </c>
      <c r="I26" s="659">
        <v>2637986.9462000001</v>
      </c>
      <c r="J26" s="661">
        <v>2193215.2570000002</v>
      </c>
      <c r="K26" s="661">
        <v>140994.9192</v>
      </c>
      <c r="L26" s="661">
        <v>213347.55</v>
      </c>
      <c r="M26" s="661">
        <v>38988.82</v>
      </c>
      <c r="N26" s="661">
        <v>51440.4</v>
      </c>
      <c r="O26" s="513"/>
    </row>
    <row r="27" spans="1:15">
      <c r="A27" s="513">
        <v>21</v>
      </c>
      <c r="B27" s="521" t="s">
        <v>576</v>
      </c>
      <c r="C27" s="658">
        <v>30011327.507300001</v>
      </c>
      <c r="D27" s="659">
        <v>29784371.107299998</v>
      </c>
      <c r="E27" s="659">
        <v>133519.65</v>
      </c>
      <c r="F27" s="661">
        <v>91817.11</v>
      </c>
      <c r="G27" s="661">
        <v>1359.65</v>
      </c>
      <c r="H27" s="659">
        <v>259.99</v>
      </c>
      <c r="I27" s="659">
        <v>636864.25419999997</v>
      </c>
      <c r="J27" s="661">
        <v>595027.32420000003</v>
      </c>
      <c r="K27" s="661">
        <v>13351.97</v>
      </c>
      <c r="L27" s="661">
        <v>27545.14</v>
      </c>
      <c r="M27" s="661">
        <v>679.83</v>
      </c>
      <c r="N27" s="661">
        <v>259.99</v>
      </c>
      <c r="O27" s="513"/>
    </row>
    <row r="28" spans="1:15">
      <c r="A28" s="513">
        <v>22</v>
      </c>
      <c r="B28" s="521" t="s">
        <v>577</v>
      </c>
      <c r="C28" s="658">
        <v>6212329.3203999996</v>
      </c>
      <c r="D28" s="659">
        <v>5434617.5530000003</v>
      </c>
      <c r="E28" s="659">
        <v>641005.20739999996</v>
      </c>
      <c r="F28" s="661">
        <v>40018.959999999999</v>
      </c>
      <c r="G28" s="661">
        <v>61770.92</v>
      </c>
      <c r="H28" s="659">
        <v>34916.68</v>
      </c>
      <c r="I28" s="659">
        <v>240772.0154</v>
      </c>
      <c r="J28" s="661">
        <v>108692.3993</v>
      </c>
      <c r="K28" s="661">
        <v>54271.786099999998</v>
      </c>
      <c r="L28" s="661">
        <v>12005.69</v>
      </c>
      <c r="M28" s="661">
        <v>30885.46</v>
      </c>
      <c r="N28" s="661">
        <v>34916.68</v>
      </c>
      <c r="O28" s="513"/>
    </row>
    <row r="29" spans="1:15">
      <c r="A29" s="513">
        <v>23</v>
      </c>
      <c r="B29" s="521" t="s">
        <v>578</v>
      </c>
      <c r="C29" s="658">
        <v>221404120.0018</v>
      </c>
      <c r="D29" s="659">
        <v>211010284.14340001</v>
      </c>
      <c r="E29" s="659">
        <v>5198718.9538000003</v>
      </c>
      <c r="F29" s="661">
        <v>4157392.5041999999</v>
      </c>
      <c r="G29" s="661">
        <v>386078.4</v>
      </c>
      <c r="H29" s="659">
        <v>651646.00040000002</v>
      </c>
      <c r="I29" s="659">
        <v>6769028.858</v>
      </c>
      <c r="J29" s="661">
        <v>4157542.6908999998</v>
      </c>
      <c r="K29" s="661">
        <v>519583.16100000002</v>
      </c>
      <c r="L29" s="661">
        <v>1247217.7239999999</v>
      </c>
      <c r="M29" s="661">
        <v>193039.31</v>
      </c>
      <c r="N29" s="661">
        <v>651645.97210000001</v>
      </c>
      <c r="O29" s="513"/>
    </row>
    <row r="30" spans="1:15">
      <c r="A30" s="513">
        <v>24</v>
      </c>
      <c r="B30" s="521" t="s">
        <v>579</v>
      </c>
      <c r="C30" s="658">
        <v>94570961.4595</v>
      </c>
      <c r="D30" s="659">
        <v>91027001.859500006</v>
      </c>
      <c r="E30" s="659">
        <v>1310319.3</v>
      </c>
      <c r="F30" s="661">
        <v>1529260.8188</v>
      </c>
      <c r="G30" s="661">
        <v>41388.67</v>
      </c>
      <c r="H30" s="659">
        <v>662990.8112</v>
      </c>
      <c r="I30" s="659">
        <v>2994573.7514</v>
      </c>
      <c r="J30" s="661">
        <v>1721078.4887999999</v>
      </c>
      <c r="K30" s="661">
        <v>131031.95</v>
      </c>
      <c r="L30" s="661">
        <v>458778.2182</v>
      </c>
      <c r="M30" s="661">
        <v>20694.34</v>
      </c>
      <c r="N30" s="661">
        <v>662990.75439999998</v>
      </c>
      <c r="O30" s="513"/>
    </row>
    <row r="31" spans="1:15">
      <c r="A31" s="513">
        <v>25</v>
      </c>
      <c r="B31" s="521" t="s">
        <v>580</v>
      </c>
      <c r="C31" s="658">
        <v>87637000.1778</v>
      </c>
      <c r="D31" s="659">
        <v>80082797.622299999</v>
      </c>
      <c r="E31" s="659">
        <v>4785194.8465999998</v>
      </c>
      <c r="F31" s="661">
        <v>2457211.7692</v>
      </c>
      <c r="G31" s="661">
        <v>155603.82</v>
      </c>
      <c r="H31" s="659">
        <v>156192.11970000001</v>
      </c>
      <c r="I31" s="659">
        <v>2873815.1617999999</v>
      </c>
      <c r="J31" s="661">
        <v>1424138.1237999999</v>
      </c>
      <c r="K31" s="661">
        <v>478519.52679999999</v>
      </c>
      <c r="L31" s="661">
        <v>737163.42150000005</v>
      </c>
      <c r="M31" s="661">
        <v>77801.97</v>
      </c>
      <c r="N31" s="661">
        <v>156192.11970000001</v>
      </c>
      <c r="O31" s="513"/>
    </row>
    <row r="32" spans="1:15">
      <c r="A32" s="513">
        <v>26</v>
      </c>
      <c r="B32" s="521" t="s">
        <v>682</v>
      </c>
      <c r="C32" s="658">
        <v>286175491.14389998</v>
      </c>
      <c r="D32" s="659">
        <v>230206441.17250001</v>
      </c>
      <c r="E32" s="659">
        <v>28768824.520199999</v>
      </c>
      <c r="F32" s="661">
        <v>18702868.291299999</v>
      </c>
      <c r="G32" s="661">
        <v>4123407.2126000002</v>
      </c>
      <c r="H32" s="659">
        <v>4373949.9473000001</v>
      </c>
      <c r="I32" s="659">
        <v>19523786.7392</v>
      </c>
      <c r="J32" s="661">
        <v>4600391.0760000004</v>
      </c>
      <c r="K32" s="661">
        <v>2876881.2289999998</v>
      </c>
      <c r="L32" s="661">
        <v>5610860.5877</v>
      </c>
      <c r="M32" s="661">
        <v>2061705.3647</v>
      </c>
      <c r="N32" s="661">
        <v>4373948.4818000002</v>
      </c>
      <c r="O32" s="513"/>
    </row>
    <row r="33" spans="1:17">
      <c r="A33" s="513">
        <v>27</v>
      </c>
      <c r="B33" s="562" t="s">
        <v>68</v>
      </c>
      <c r="C33" s="662">
        <f>SUM(C7:C32)</f>
        <v>2043006348.2070999</v>
      </c>
      <c r="D33" s="662">
        <f t="shared" ref="D33:N33" si="0">SUM(D7:D32)</f>
        <v>1775542625.7747002</v>
      </c>
      <c r="E33" s="662">
        <f t="shared" si="0"/>
        <v>197167766.30490005</v>
      </c>
      <c r="F33" s="662">
        <f t="shared" si="0"/>
        <v>56877219.920399994</v>
      </c>
      <c r="G33" s="662">
        <f t="shared" si="0"/>
        <v>5671877.8626000006</v>
      </c>
      <c r="H33" s="662">
        <f t="shared" si="0"/>
        <v>7746858.3444999997</v>
      </c>
      <c r="I33" s="662">
        <f t="shared" si="0"/>
        <v>81876155.583700001</v>
      </c>
      <c r="J33" s="662">
        <f t="shared" si="0"/>
        <v>34676963.618199989</v>
      </c>
      <c r="K33" s="662">
        <f t="shared" si="0"/>
        <v>19680792.243299998</v>
      </c>
      <c r="L33" s="662">
        <f t="shared" si="0"/>
        <v>16935601.791999996</v>
      </c>
      <c r="M33" s="662">
        <f t="shared" si="0"/>
        <v>2835941.1647000001</v>
      </c>
      <c r="N33" s="662">
        <f t="shared" si="0"/>
        <v>7746856.7654999997</v>
      </c>
      <c r="O33" s="513"/>
    </row>
    <row r="34" spans="1:17">
      <c r="A34" s="522"/>
      <c r="B34" s="522"/>
      <c r="C34" s="522"/>
      <c r="D34" s="522"/>
      <c r="E34" s="522"/>
      <c r="H34" s="522"/>
      <c r="I34" s="522"/>
      <c r="O34" s="522"/>
    </row>
    <row r="35" spans="1:17">
      <c r="A35" s="522"/>
      <c r="B35" s="524"/>
      <c r="C35" s="693"/>
      <c r="D35" s="693"/>
      <c r="E35" s="693"/>
      <c r="F35" s="693"/>
      <c r="G35" s="693"/>
      <c r="H35" s="693"/>
      <c r="I35" s="693"/>
      <c r="J35" s="693"/>
      <c r="K35" s="693"/>
      <c r="L35" s="693"/>
      <c r="M35" s="693"/>
      <c r="N35" s="693"/>
      <c r="O35" s="693"/>
      <c r="P35" s="693"/>
      <c r="Q35" s="693"/>
    </row>
    <row r="36" spans="1:17">
      <c r="A36" s="522"/>
      <c r="B36" s="522"/>
      <c r="C36" s="657"/>
      <c r="D36" s="657"/>
      <c r="F36" s="657"/>
      <c r="G36" s="657"/>
      <c r="H36" s="657"/>
      <c r="I36" s="657"/>
      <c r="J36" s="657"/>
      <c r="K36" s="657"/>
      <c r="L36" s="657"/>
      <c r="M36" s="657"/>
      <c r="N36" s="657"/>
      <c r="O36" s="522"/>
    </row>
    <row r="37" spans="1:17">
      <c r="A37" s="522"/>
      <c r="B37" s="522"/>
      <c r="C37" s="522"/>
      <c r="D37" s="522"/>
      <c r="E37" s="522"/>
      <c r="H37" s="522"/>
      <c r="I37" s="522"/>
      <c r="O37" s="522"/>
    </row>
    <row r="38" spans="1:17">
      <c r="A38" s="522"/>
      <c r="B38" s="522"/>
      <c r="C38" s="522"/>
      <c r="D38" s="522"/>
      <c r="E38" s="522"/>
      <c r="H38" s="522"/>
      <c r="I38" s="522"/>
      <c r="O38" s="522"/>
    </row>
    <row r="39" spans="1:17">
      <c r="A39" s="522"/>
      <c r="B39" s="522"/>
      <c r="C39" s="522"/>
      <c r="D39" s="522"/>
      <c r="E39" s="522"/>
      <c r="H39" s="522"/>
      <c r="I39" s="522"/>
      <c r="O39" s="522"/>
    </row>
    <row r="40" spans="1:17">
      <c r="A40" s="522"/>
      <c r="B40" s="522"/>
      <c r="C40" s="522"/>
      <c r="D40" s="522"/>
      <c r="E40" s="522"/>
      <c r="H40" s="522"/>
      <c r="I40" s="522"/>
      <c r="O40" s="522"/>
    </row>
    <row r="41" spans="1:17">
      <c r="A41" s="525"/>
      <c r="B41" s="525"/>
      <c r="C41" s="525"/>
      <c r="D41" s="522"/>
      <c r="E41" s="522"/>
      <c r="H41" s="522"/>
      <c r="I41" s="522"/>
      <c r="O41" s="522"/>
    </row>
    <row r="42" spans="1:17">
      <c r="A42" s="525"/>
      <c r="B42" s="525"/>
      <c r="C42" s="525"/>
      <c r="D42" s="522"/>
      <c r="E42" s="522"/>
      <c r="H42" s="522"/>
      <c r="I42" s="522"/>
      <c r="O42" s="522"/>
    </row>
    <row r="43" spans="1:17">
      <c r="A43" s="522"/>
      <c r="B43" s="526"/>
      <c r="C43" s="526"/>
      <c r="D43" s="522"/>
      <c r="E43" s="522"/>
      <c r="H43" s="522"/>
      <c r="I43" s="522"/>
      <c r="O43" s="522"/>
    </row>
    <row r="44" spans="1:17">
      <c r="A44" s="522"/>
      <c r="B44" s="526"/>
      <c r="C44" s="526"/>
      <c r="D44" s="522"/>
      <c r="E44" s="522"/>
      <c r="H44" s="522"/>
      <c r="I44" s="522"/>
      <c r="O44" s="522"/>
    </row>
    <row r="45" spans="1:17">
      <c r="A45" s="522"/>
      <c r="B45" s="526"/>
      <c r="C45" s="526"/>
      <c r="D45" s="522"/>
      <c r="E45" s="522"/>
      <c r="H45" s="522"/>
      <c r="I45" s="522"/>
      <c r="O45" s="522"/>
    </row>
    <row r="46" spans="1:17">
      <c r="A46" s="522"/>
      <c r="B46" s="522"/>
      <c r="C46" s="522"/>
      <c r="D46" s="522"/>
      <c r="E46" s="522"/>
      <c r="H46" s="522"/>
      <c r="I46" s="522"/>
      <c r="O46" s="522"/>
    </row>
  </sheetData>
  <mergeCells count="4">
    <mergeCell ref="A5:B6"/>
    <mergeCell ref="C5:H5"/>
    <mergeCell ref="I5:N5"/>
    <mergeCell ref="O5:O6"/>
  </mergeCells>
  <conditionalFormatting sqref="A5">
    <cfRule type="duplicateValues" dxfId="5" priority="1"/>
    <cfRule type="duplicateValues" dxfId="4" priority="2"/>
  </conditionalFormatting>
  <conditionalFormatting sqref="A5">
    <cfRule type="duplicateValues" dxfId="3" priority="3"/>
  </conditionalFormatting>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showGridLines="0" tabSelected="1" topLeftCell="C4" zoomScale="85" zoomScaleNormal="85" workbookViewId="0">
      <selection activeCell="N29" sqref="N29"/>
    </sheetView>
  </sheetViews>
  <sheetFormatPr defaultColWidth="8.7109375" defaultRowHeight="12"/>
  <cols>
    <col min="1" max="1" width="11.85546875" style="564" bestFit="1" customWidth="1"/>
    <col min="2" max="2" width="80.140625" style="564" customWidth="1"/>
    <col min="3" max="11" width="28.28515625" style="564" customWidth="1"/>
    <col min="12" max="16384" width="8.7109375" style="564"/>
  </cols>
  <sheetData>
    <row r="1" spans="1:13" s="498" customFormat="1" ht="13.5">
      <c r="A1" s="497" t="s">
        <v>188</v>
      </c>
      <c r="B1" s="416" t="str">
        <f>Info!C2</f>
        <v>სს "ბაზისბანკი"</v>
      </c>
    </row>
    <row r="2" spans="1:13" s="498" customFormat="1" ht="12.75">
      <c r="A2" s="499" t="s">
        <v>189</v>
      </c>
      <c r="B2" s="501">
        <f>'1. key ratios'!B2</f>
        <v>44834</v>
      </c>
    </row>
    <row r="3" spans="1:13" s="498" customFormat="1" ht="12.75">
      <c r="A3" s="500" t="s">
        <v>683</v>
      </c>
    </row>
    <row r="4" spans="1:13">
      <c r="C4" s="565" t="s">
        <v>533</v>
      </c>
      <c r="D4" s="565" t="s">
        <v>534</v>
      </c>
      <c r="E4" s="565" t="s">
        <v>535</v>
      </c>
      <c r="F4" s="565" t="s">
        <v>536</v>
      </c>
      <c r="G4" s="565" t="s">
        <v>537</v>
      </c>
      <c r="H4" s="565" t="s">
        <v>538</v>
      </c>
      <c r="I4" s="565" t="s">
        <v>539</v>
      </c>
      <c r="J4" s="565" t="s">
        <v>540</v>
      </c>
      <c r="K4" s="565" t="s">
        <v>541</v>
      </c>
    </row>
    <row r="5" spans="1:13" ht="104.1" customHeight="1">
      <c r="A5" s="810" t="s">
        <v>684</v>
      </c>
      <c r="B5" s="811"/>
      <c r="C5" s="502" t="s">
        <v>685</v>
      </c>
      <c r="D5" s="502" t="s">
        <v>671</v>
      </c>
      <c r="E5" s="502" t="s">
        <v>672</v>
      </c>
      <c r="F5" s="502" t="s">
        <v>686</v>
      </c>
      <c r="G5" s="502" t="s">
        <v>687</v>
      </c>
      <c r="H5" s="502" t="s">
        <v>688</v>
      </c>
      <c r="I5" s="502" t="s">
        <v>689</v>
      </c>
      <c r="J5" s="502" t="s">
        <v>690</v>
      </c>
      <c r="K5" s="502" t="s">
        <v>691</v>
      </c>
    </row>
    <row r="6" spans="1:13" ht="12.75">
      <c r="A6" s="513">
        <v>1</v>
      </c>
      <c r="B6" s="513" t="s">
        <v>692</v>
      </c>
      <c r="C6" s="638">
        <v>40224483.169299997</v>
      </c>
      <c r="D6" s="638">
        <v>4459582.9353999998</v>
      </c>
      <c r="E6" s="638">
        <v>802558.81649999996</v>
      </c>
      <c r="F6" s="638"/>
      <c r="G6" s="638">
        <v>1503031570.1307001</v>
      </c>
      <c r="H6" s="638">
        <v>13641644.396400001</v>
      </c>
      <c r="I6" s="638">
        <v>131861310.1137</v>
      </c>
      <c r="J6" s="638">
        <v>61014209.772</v>
      </c>
      <c r="K6" s="638">
        <v>287970988.87309998</v>
      </c>
    </row>
    <row r="7" spans="1:13" ht="12.75">
      <c r="A7" s="513">
        <v>2</v>
      </c>
      <c r="B7" s="514" t="s">
        <v>693</v>
      </c>
      <c r="C7" s="638"/>
      <c r="D7" s="638"/>
      <c r="E7" s="638"/>
      <c r="F7" s="638"/>
      <c r="G7" s="638"/>
      <c r="H7" s="638"/>
      <c r="I7" s="638"/>
      <c r="J7" s="638"/>
      <c r="K7" s="638">
        <v>4200000</v>
      </c>
      <c r="M7" s="705"/>
    </row>
    <row r="8" spans="1:13" ht="12.75">
      <c r="A8" s="513">
        <v>3</v>
      </c>
      <c r="B8" s="514" t="s">
        <v>643</v>
      </c>
      <c r="C8" s="638">
        <v>26462597.409899998</v>
      </c>
      <c r="D8" s="638"/>
      <c r="E8" s="638">
        <v>23189804.789000001</v>
      </c>
      <c r="F8" s="638"/>
      <c r="G8" s="638">
        <v>216235582.2202</v>
      </c>
      <c r="H8" s="638">
        <v>163309.4032</v>
      </c>
      <c r="I8" s="638">
        <v>26065519.267499998</v>
      </c>
      <c r="J8" s="638">
        <v>30221691.903499998</v>
      </c>
      <c r="K8" s="638">
        <v>58532069.856299996</v>
      </c>
    </row>
    <row r="9" spans="1:13" ht="12.75">
      <c r="A9" s="513">
        <v>4</v>
      </c>
      <c r="B9" s="545" t="s">
        <v>694</v>
      </c>
      <c r="C9" s="638">
        <v>425212.41</v>
      </c>
      <c r="D9" s="638"/>
      <c r="E9" s="638">
        <v>153409.44039999999</v>
      </c>
      <c r="F9" s="638"/>
      <c r="G9" s="638">
        <v>53602108.7051</v>
      </c>
      <c r="H9" s="638"/>
      <c r="I9" s="638">
        <v>2963484.59</v>
      </c>
      <c r="J9" s="638">
        <v>252371.69510000001</v>
      </c>
      <c r="K9" s="638">
        <v>12899369.286900001</v>
      </c>
    </row>
    <row r="10" spans="1:13" ht="12.75">
      <c r="A10" s="513">
        <v>5</v>
      </c>
      <c r="B10" s="566" t="s">
        <v>695</v>
      </c>
      <c r="C10" s="638"/>
      <c r="D10" s="638"/>
      <c r="E10" s="638"/>
      <c r="F10" s="638"/>
      <c r="G10" s="638"/>
      <c r="H10" s="638"/>
      <c r="I10" s="638"/>
      <c r="J10" s="638"/>
      <c r="K10" s="638"/>
    </row>
    <row r="11" spans="1:13" ht="12.75">
      <c r="A11" s="513">
        <v>6</v>
      </c>
      <c r="B11" s="566" t="s">
        <v>696</v>
      </c>
      <c r="C11" s="638"/>
      <c r="D11" s="638"/>
      <c r="E11" s="638"/>
      <c r="F11" s="638"/>
      <c r="G11" s="638"/>
      <c r="H11" s="638"/>
      <c r="I11" s="638"/>
      <c r="J11" s="638"/>
      <c r="K11" s="638"/>
    </row>
  </sheetData>
  <mergeCells count="1">
    <mergeCell ref="A5:B5"/>
  </mergeCells>
  <conditionalFormatting sqref="A5">
    <cfRule type="duplicateValues" dxfId="2" priority="1"/>
    <cfRule type="duplicateValues" dxfId="1" priority="2"/>
  </conditionalFormatting>
  <conditionalFormatting sqref="A5">
    <cfRule type="duplicateValues" dxfId="0" priority="3"/>
  </conditionalFormatting>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
  <sheetViews>
    <sheetView showGridLines="0" topLeftCell="K1" zoomScaleNormal="100" workbookViewId="0">
      <selection activeCell="Y18" sqref="Y18"/>
    </sheetView>
  </sheetViews>
  <sheetFormatPr defaultRowHeight="15"/>
  <cols>
    <col min="1" max="1" width="10" bestFit="1" customWidth="1"/>
    <col min="2" max="2" width="71.7109375" customWidth="1"/>
    <col min="3" max="3" width="14.28515625" bestFit="1" customWidth="1"/>
    <col min="4" max="4" width="14.85546875" bestFit="1" customWidth="1"/>
    <col min="5" max="5" width="12.85546875" bestFit="1" customWidth="1"/>
    <col min="6" max="6" width="16.28515625" bestFit="1" customWidth="1"/>
    <col min="7" max="7" width="12.42578125" bestFit="1" customWidth="1"/>
    <col min="8" max="8" width="12" bestFit="1" customWidth="1"/>
    <col min="9" max="9" width="13.42578125" bestFit="1" customWidth="1"/>
    <col min="10" max="10" width="13.28515625" bestFit="1" customWidth="1"/>
    <col min="11" max="11" width="12.85546875" bestFit="1" customWidth="1"/>
    <col min="12" max="12" width="16.28515625" bestFit="1" customWidth="1"/>
    <col min="13" max="13" width="12.140625" bestFit="1" customWidth="1"/>
    <col min="14" max="14" width="12.5703125" bestFit="1" customWidth="1"/>
    <col min="15" max="15" width="18.140625" bestFit="1" customWidth="1"/>
    <col min="16" max="19" width="19.140625" customWidth="1"/>
  </cols>
  <sheetData>
    <row r="1" spans="1:19">
      <c r="A1" s="497" t="s">
        <v>188</v>
      </c>
      <c r="B1" s="416" t="str">
        <f>Info!C2</f>
        <v>სს "ბაზისბანკი"</v>
      </c>
    </row>
    <row r="2" spans="1:19">
      <c r="A2" s="499" t="s">
        <v>189</v>
      </c>
      <c r="B2" s="501">
        <f>'1. key ratios'!B2</f>
        <v>44834</v>
      </c>
    </row>
    <row r="3" spans="1:19">
      <c r="A3" s="500" t="s">
        <v>709</v>
      </c>
      <c r="B3" s="498"/>
    </row>
    <row r="4" spans="1:19">
      <c r="A4" s="500"/>
      <c r="B4" s="498"/>
    </row>
    <row r="5" spans="1:19" ht="24" customHeight="1">
      <c r="A5" s="812" t="s">
        <v>724</v>
      </c>
      <c r="B5" s="812"/>
      <c r="C5" s="814" t="s">
        <v>646</v>
      </c>
      <c r="D5" s="814"/>
      <c r="E5" s="814"/>
      <c r="F5" s="814"/>
      <c r="G5" s="814"/>
      <c r="H5" s="814"/>
      <c r="I5" s="814" t="s">
        <v>730</v>
      </c>
      <c r="J5" s="814"/>
      <c r="K5" s="814"/>
      <c r="L5" s="814"/>
      <c r="M5" s="814"/>
      <c r="N5" s="814"/>
      <c r="O5" s="813" t="s">
        <v>722</v>
      </c>
      <c r="P5" s="813" t="s">
        <v>727</v>
      </c>
      <c r="Q5" s="813" t="s">
        <v>726</v>
      </c>
      <c r="R5" s="813" t="s">
        <v>729</v>
      </c>
      <c r="S5" s="813" t="s">
        <v>723</v>
      </c>
    </row>
    <row r="6" spans="1:19" ht="36" customHeight="1">
      <c r="A6" s="812"/>
      <c r="B6" s="812"/>
      <c r="C6" s="585"/>
      <c r="D6" s="560" t="s">
        <v>677</v>
      </c>
      <c r="E6" s="560" t="s">
        <v>678</v>
      </c>
      <c r="F6" s="560" t="s">
        <v>679</v>
      </c>
      <c r="G6" s="560" t="s">
        <v>680</v>
      </c>
      <c r="H6" s="560" t="s">
        <v>681</v>
      </c>
      <c r="I6" s="585"/>
      <c r="J6" s="560" t="s">
        <v>677</v>
      </c>
      <c r="K6" s="560" t="s">
        <v>678</v>
      </c>
      <c r="L6" s="560" t="s">
        <v>679</v>
      </c>
      <c r="M6" s="560" t="s">
        <v>680</v>
      </c>
      <c r="N6" s="560" t="s">
        <v>681</v>
      </c>
      <c r="O6" s="813"/>
      <c r="P6" s="813"/>
      <c r="Q6" s="813"/>
      <c r="R6" s="813"/>
      <c r="S6" s="813"/>
    </row>
    <row r="7" spans="1:19">
      <c r="A7" s="577">
        <v>1</v>
      </c>
      <c r="B7" s="578" t="s">
        <v>710</v>
      </c>
      <c r="C7" s="694">
        <v>13052193.1109</v>
      </c>
      <c r="D7" s="694">
        <v>8967926.8479999993</v>
      </c>
      <c r="E7" s="694">
        <v>1120781.6728999999</v>
      </c>
      <c r="F7" s="694">
        <v>1761735.67</v>
      </c>
      <c r="G7" s="694">
        <v>1163104.3999999999</v>
      </c>
      <c r="H7" s="694">
        <v>38644.519999999997</v>
      </c>
      <c r="I7" s="694">
        <v>1440154.3073</v>
      </c>
      <c r="J7" s="694">
        <v>179358.37330000001</v>
      </c>
      <c r="K7" s="694">
        <v>112078.194</v>
      </c>
      <c r="L7" s="694">
        <v>528520.78</v>
      </c>
      <c r="M7" s="694">
        <v>581552.43999999994</v>
      </c>
      <c r="N7" s="694">
        <v>38644.519999999997</v>
      </c>
      <c r="O7" s="694">
        <v>946</v>
      </c>
      <c r="P7" s="695">
        <v>0.1593908</v>
      </c>
      <c r="Q7" s="695">
        <v>0.1593908</v>
      </c>
      <c r="R7" s="695">
        <v>0.2415872</v>
      </c>
      <c r="S7" s="694">
        <v>38.551213599999997</v>
      </c>
    </row>
    <row r="8" spans="1:19">
      <c r="A8" s="577">
        <v>2</v>
      </c>
      <c r="B8" s="579" t="s">
        <v>711</v>
      </c>
      <c r="C8" s="694">
        <v>206120477.54900002</v>
      </c>
      <c r="D8" s="694">
        <v>185235207.96250001</v>
      </c>
      <c r="E8" s="694">
        <v>9170484.0274</v>
      </c>
      <c r="F8" s="694">
        <v>4947073.6601</v>
      </c>
      <c r="G8" s="694">
        <v>2626003.15</v>
      </c>
      <c r="H8" s="694">
        <v>4141708.7489999998</v>
      </c>
      <c r="I8" s="694">
        <v>11308434.498500001</v>
      </c>
      <c r="J8" s="694">
        <v>3460341.2179999999</v>
      </c>
      <c r="K8" s="694">
        <v>916759.82380000001</v>
      </c>
      <c r="L8" s="694">
        <v>1476622.2760999999</v>
      </c>
      <c r="M8" s="694">
        <v>1313002.46</v>
      </c>
      <c r="N8" s="694">
        <v>4141708.7206000001</v>
      </c>
      <c r="O8" s="694">
        <v>25600</v>
      </c>
      <c r="P8" s="695">
        <v>0.135264</v>
      </c>
      <c r="Q8" s="695">
        <v>0.13571559999999999</v>
      </c>
      <c r="R8" s="695">
        <v>0.15279419999999999</v>
      </c>
      <c r="S8" s="694">
        <v>49.1085268</v>
      </c>
    </row>
    <row r="9" spans="1:19">
      <c r="A9" s="577">
        <v>3</v>
      </c>
      <c r="B9" s="579" t="s">
        <v>712</v>
      </c>
      <c r="C9" s="694">
        <v>0</v>
      </c>
      <c r="D9" s="694"/>
      <c r="E9" s="694"/>
      <c r="F9" s="694"/>
      <c r="G9" s="694"/>
      <c r="H9" s="694"/>
      <c r="I9" s="694">
        <v>0</v>
      </c>
      <c r="J9" s="694"/>
      <c r="K9" s="694"/>
      <c r="L9" s="694"/>
      <c r="M9" s="694"/>
      <c r="N9" s="694"/>
      <c r="O9" s="694"/>
      <c r="P9" s="695"/>
      <c r="Q9" s="695"/>
      <c r="R9" s="695"/>
      <c r="S9" s="694"/>
    </row>
    <row r="10" spans="1:19">
      <c r="A10" s="577">
        <v>4</v>
      </c>
      <c r="B10" s="579" t="s">
        <v>713</v>
      </c>
      <c r="C10" s="694">
        <v>156921.43</v>
      </c>
      <c r="D10" s="694">
        <v>156921.43</v>
      </c>
      <c r="E10" s="694"/>
      <c r="F10" s="694"/>
      <c r="G10" s="694"/>
      <c r="H10" s="694"/>
      <c r="I10" s="694">
        <v>3138.46</v>
      </c>
      <c r="J10" s="694">
        <v>3138.46</v>
      </c>
      <c r="K10" s="694"/>
      <c r="L10" s="694"/>
      <c r="M10" s="694"/>
      <c r="N10" s="694"/>
      <c r="O10" s="694">
        <v>65</v>
      </c>
      <c r="P10" s="695">
        <v>4.7303600000000001E-2</v>
      </c>
      <c r="Q10" s="695">
        <v>4.7552999999999998E-2</v>
      </c>
      <c r="R10" s="695">
        <v>1.1534600000000001E-2</v>
      </c>
      <c r="S10" s="694">
        <v>15.4339409</v>
      </c>
    </row>
    <row r="11" spans="1:19">
      <c r="A11" s="577">
        <v>5</v>
      </c>
      <c r="B11" s="579" t="s">
        <v>714</v>
      </c>
      <c r="C11" s="694">
        <v>1908665.2308999998</v>
      </c>
      <c r="D11" s="694">
        <v>1718583.4879999999</v>
      </c>
      <c r="E11" s="694">
        <v>96923.5</v>
      </c>
      <c r="F11" s="694">
        <v>31880.51</v>
      </c>
      <c r="G11" s="694">
        <v>47765.66</v>
      </c>
      <c r="H11" s="694">
        <v>13512.072899999999</v>
      </c>
      <c r="I11" s="694">
        <v>91023.498700000011</v>
      </c>
      <c r="J11" s="694">
        <v>34371.9133</v>
      </c>
      <c r="K11" s="694">
        <v>9692.41</v>
      </c>
      <c r="L11" s="694">
        <v>9564.18</v>
      </c>
      <c r="M11" s="694">
        <v>23882.95</v>
      </c>
      <c r="N11" s="694">
        <v>13512.045400000001</v>
      </c>
      <c r="O11" s="694">
        <v>3980</v>
      </c>
      <c r="P11" s="695">
        <v>0.17914930000000001</v>
      </c>
      <c r="Q11" s="695">
        <v>0.19060740000000001</v>
      </c>
      <c r="R11" s="695">
        <v>0.17885100000000001</v>
      </c>
      <c r="S11" s="694">
        <v>7.8018084999999999</v>
      </c>
    </row>
    <row r="12" spans="1:19">
      <c r="A12" s="577">
        <v>6</v>
      </c>
      <c r="B12" s="579" t="s">
        <v>715</v>
      </c>
      <c r="C12" s="694">
        <v>31786971.430900004</v>
      </c>
      <c r="D12" s="694">
        <v>26221119.9877</v>
      </c>
      <c r="E12" s="694">
        <v>2419163.0769000002</v>
      </c>
      <c r="F12" s="694">
        <v>801321.71</v>
      </c>
      <c r="G12" s="694">
        <v>727182.60259999998</v>
      </c>
      <c r="H12" s="694">
        <v>1618184.0537</v>
      </c>
      <c r="I12" s="694">
        <v>2988511.6819000002</v>
      </c>
      <c r="J12" s="694">
        <v>524423.25760000001</v>
      </c>
      <c r="K12" s="694">
        <v>241916.7672</v>
      </c>
      <c r="L12" s="694">
        <v>240396.75</v>
      </c>
      <c r="M12" s="694">
        <v>363592.23469999997</v>
      </c>
      <c r="N12" s="694">
        <v>1618182.6724</v>
      </c>
      <c r="O12" s="694">
        <v>27935</v>
      </c>
      <c r="P12" s="695">
        <v>0.16992599999999999</v>
      </c>
      <c r="Q12" s="695">
        <v>0.1829576</v>
      </c>
      <c r="R12" s="695">
        <v>0.1802213</v>
      </c>
      <c r="S12" s="694">
        <v>20.750032399999998</v>
      </c>
    </row>
    <row r="13" spans="1:19">
      <c r="A13" s="577">
        <v>7</v>
      </c>
      <c r="B13" s="579" t="s">
        <v>716</v>
      </c>
      <c r="C13" s="696">
        <v>502918272.61990005</v>
      </c>
      <c r="D13" s="696">
        <v>440983864.01130003</v>
      </c>
      <c r="E13" s="696">
        <v>37475059.133900002</v>
      </c>
      <c r="F13" s="696">
        <v>23206948.674099997</v>
      </c>
      <c r="G13" s="696">
        <v>1107822.05</v>
      </c>
      <c r="H13" s="696">
        <v>144578.7506</v>
      </c>
      <c r="I13" s="696">
        <v>20174039.658100002</v>
      </c>
      <c r="J13" s="696">
        <v>8775790.7382999994</v>
      </c>
      <c r="K13" s="696">
        <v>3737675.0339000002</v>
      </c>
      <c r="L13" s="696">
        <v>6962084.0836000005</v>
      </c>
      <c r="M13" s="696">
        <v>553911.08000000007</v>
      </c>
      <c r="N13" s="696">
        <v>144578.72229999999</v>
      </c>
      <c r="O13" s="696">
        <v>8298</v>
      </c>
      <c r="P13" s="697">
        <v>0.1122514</v>
      </c>
      <c r="Q13" s="697">
        <v>0.1136858</v>
      </c>
      <c r="R13" s="697">
        <v>0.1125028</v>
      </c>
      <c r="S13" s="696">
        <v>109.5204979</v>
      </c>
    </row>
    <row r="14" spans="1:19">
      <c r="A14" s="586">
        <v>7.1</v>
      </c>
      <c r="B14" s="580" t="s">
        <v>717</v>
      </c>
      <c r="C14" s="694">
        <v>406816077.36980003</v>
      </c>
      <c r="D14" s="694">
        <v>353509062.39910001</v>
      </c>
      <c r="E14" s="694">
        <v>32942971.1686</v>
      </c>
      <c r="F14" s="694">
        <v>19240768.822099999</v>
      </c>
      <c r="G14" s="694">
        <v>1012129.73</v>
      </c>
      <c r="H14" s="694">
        <v>111145.25</v>
      </c>
      <c r="I14" s="694">
        <v>16720799.098900001</v>
      </c>
      <c r="J14" s="694">
        <v>7046892.1399999997</v>
      </c>
      <c r="K14" s="694">
        <v>3284466.5408000001</v>
      </c>
      <c r="L14" s="694">
        <v>5772230.2581000002</v>
      </c>
      <c r="M14" s="694">
        <v>506064.91</v>
      </c>
      <c r="N14" s="694">
        <v>111145.25</v>
      </c>
      <c r="O14" s="694">
        <v>6623</v>
      </c>
      <c r="P14" s="695">
        <v>0.1079065</v>
      </c>
      <c r="Q14" s="695">
        <v>0.10979949999999999</v>
      </c>
      <c r="R14" s="695">
        <v>0.109983</v>
      </c>
      <c r="S14" s="694">
        <v>110.90670849999999</v>
      </c>
    </row>
    <row r="15" spans="1:19" ht="25.5">
      <c r="A15" s="586">
        <v>7.2</v>
      </c>
      <c r="B15" s="580" t="s">
        <v>718</v>
      </c>
      <c r="C15" s="694">
        <v>78343321.903699994</v>
      </c>
      <c r="D15" s="694">
        <v>70370387.974700004</v>
      </c>
      <c r="E15" s="694">
        <v>4282052.4437999995</v>
      </c>
      <c r="F15" s="694">
        <v>3580849.2746000001</v>
      </c>
      <c r="G15" s="694">
        <v>76598.710000000006</v>
      </c>
      <c r="H15" s="694">
        <v>33433.500599999999</v>
      </c>
      <c r="I15" s="694">
        <v>2962199.7171999998</v>
      </c>
      <c r="J15" s="694">
        <v>1388007.2387999999</v>
      </c>
      <c r="K15" s="694">
        <v>428204.97730000003</v>
      </c>
      <c r="L15" s="694">
        <v>1074254.6688000001</v>
      </c>
      <c r="M15" s="694">
        <v>38299.360000000001</v>
      </c>
      <c r="N15" s="694">
        <v>33433.472300000001</v>
      </c>
      <c r="O15" s="694">
        <v>1202</v>
      </c>
      <c r="P15" s="695">
        <v>0.1236879</v>
      </c>
      <c r="Q15" s="695">
        <v>0.12431209999999999</v>
      </c>
      <c r="R15" s="695">
        <v>0.1249316</v>
      </c>
      <c r="S15" s="694">
        <v>106.83716699999999</v>
      </c>
    </row>
    <row r="16" spans="1:19">
      <c r="A16" s="586">
        <v>7.3</v>
      </c>
      <c r="B16" s="580" t="s">
        <v>719</v>
      </c>
      <c r="C16" s="694">
        <v>17758873.346399996</v>
      </c>
      <c r="D16" s="694">
        <v>17104413.637499999</v>
      </c>
      <c r="E16" s="694">
        <v>250035.5215</v>
      </c>
      <c r="F16" s="694">
        <v>385330.57740000001</v>
      </c>
      <c r="G16" s="694">
        <v>19093.61</v>
      </c>
      <c r="H16" s="694"/>
      <c r="I16" s="694">
        <v>491040.842</v>
      </c>
      <c r="J16" s="694">
        <v>340891.35950000002</v>
      </c>
      <c r="K16" s="694">
        <v>25003.515800000001</v>
      </c>
      <c r="L16" s="694">
        <v>115599.15670000001</v>
      </c>
      <c r="M16" s="694">
        <v>9546.81</v>
      </c>
      <c r="N16" s="694"/>
      <c r="O16" s="694">
        <v>473</v>
      </c>
      <c r="P16" s="695">
        <v>0.1135723</v>
      </c>
      <c r="Q16" s="695">
        <v>0.1135723</v>
      </c>
      <c r="R16" s="695">
        <v>0.115398</v>
      </c>
      <c r="S16" s="694">
        <v>89.6030351</v>
      </c>
    </row>
    <row r="17" spans="1:19">
      <c r="A17" s="577">
        <v>8</v>
      </c>
      <c r="B17" s="579" t="s">
        <v>720</v>
      </c>
      <c r="C17" s="694">
        <v>0</v>
      </c>
      <c r="D17" s="694"/>
      <c r="E17" s="694"/>
      <c r="F17" s="694"/>
      <c r="G17" s="694"/>
      <c r="H17" s="694"/>
      <c r="I17" s="694">
        <v>0</v>
      </c>
      <c r="J17" s="694"/>
      <c r="K17" s="694"/>
      <c r="L17" s="694"/>
      <c r="M17" s="694"/>
      <c r="N17" s="694"/>
      <c r="O17" s="694"/>
      <c r="P17" s="695"/>
      <c r="Q17" s="695"/>
      <c r="R17" s="695"/>
      <c r="S17" s="694"/>
    </row>
    <row r="18" spans="1:19">
      <c r="A18" s="581">
        <v>9</v>
      </c>
      <c r="B18" s="582" t="s">
        <v>721</v>
      </c>
      <c r="C18" s="698">
        <v>0</v>
      </c>
      <c r="D18" s="698"/>
      <c r="E18" s="698"/>
      <c r="F18" s="698"/>
      <c r="G18" s="698"/>
      <c r="H18" s="698"/>
      <c r="I18" s="698">
        <v>0</v>
      </c>
      <c r="J18" s="698"/>
      <c r="K18" s="698"/>
      <c r="L18" s="698"/>
      <c r="M18" s="698"/>
      <c r="N18" s="698"/>
      <c r="O18" s="698"/>
      <c r="P18" s="699"/>
      <c r="Q18" s="699"/>
      <c r="R18" s="699"/>
      <c r="S18" s="698"/>
    </row>
    <row r="19" spans="1:19">
      <c r="A19" s="583">
        <v>10</v>
      </c>
      <c r="B19" s="584" t="s">
        <v>725</v>
      </c>
      <c r="C19" s="696">
        <v>755943501.37160003</v>
      </c>
      <c r="D19" s="696">
        <v>663283623.72749996</v>
      </c>
      <c r="E19" s="696">
        <v>50282411.4111</v>
      </c>
      <c r="F19" s="696">
        <v>30748960.224199995</v>
      </c>
      <c r="G19" s="696">
        <v>5671877.8625999996</v>
      </c>
      <c r="H19" s="696">
        <v>5956628.1462000003</v>
      </c>
      <c r="I19" s="696">
        <v>36005302.104500003</v>
      </c>
      <c r="J19" s="696">
        <v>12977423.960499998</v>
      </c>
      <c r="K19" s="696">
        <v>5018122.2289000005</v>
      </c>
      <c r="L19" s="696">
        <v>9217188.0697000008</v>
      </c>
      <c r="M19" s="696">
        <v>2835941.1647000001</v>
      </c>
      <c r="N19" s="696">
        <v>5956626.6806999994</v>
      </c>
      <c r="O19" s="696">
        <v>66824</v>
      </c>
      <c r="P19" s="697">
        <v>0.1362727</v>
      </c>
      <c r="Q19" s="697">
        <v>0.139572</v>
      </c>
      <c r="R19" s="697">
        <v>0.12871179999999999</v>
      </c>
      <c r="S19" s="696">
        <v>87.813710999999998</v>
      </c>
    </row>
    <row r="20" spans="1:19" ht="25.5">
      <c r="A20" s="586">
        <v>10.1</v>
      </c>
      <c r="B20" s="580" t="s">
        <v>728</v>
      </c>
      <c r="C20" s="700"/>
      <c r="D20" s="700"/>
      <c r="E20" s="700"/>
      <c r="F20" s="700"/>
      <c r="G20" s="700"/>
      <c r="H20" s="700"/>
      <c r="I20" s="700"/>
      <c r="J20" s="700"/>
      <c r="K20" s="700"/>
      <c r="L20" s="700"/>
      <c r="M20" s="700"/>
      <c r="N20" s="700"/>
      <c r="O20" s="700"/>
      <c r="P20" s="700"/>
      <c r="Q20" s="700"/>
      <c r="R20" s="700"/>
      <c r="S20" s="700"/>
    </row>
    <row r="21" spans="1:19">
      <c r="C21" s="624"/>
      <c r="D21" s="624"/>
      <c r="E21" s="624"/>
      <c r="F21" s="624"/>
      <c r="G21" s="624"/>
      <c r="H21" s="624"/>
      <c r="I21" s="624"/>
      <c r="J21" s="624"/>
      <c r="K21" s="624"/>
      <c r="L21" s="624"/>
      <c r="M21" s="624"/>
      <c r="N21" s="624"/>
      <c r="O21" s="624"/>
      <c r="P21" s="624"/>
      <c r="Q21" s="624"/>
      <c r="R21" s="624"/>
      <c r="S21" s="624"/>
    </row>
    <row r="22" spans="1:19">
      <c r="C22" s="624"/>
      <c r="D22" s="624"/>
      <c r="E22" s="624"/>
      <c r="F22" s="624"/>
      <c r="G22" s="624"/>
      <c r="H22" s="624"/>
      <c r="I22" s="624"/>
      <c r="J22" s="624"/>
      <c r="K22" s="624"/>
      <c r="L22" s="624"/>
      <c r="M22" s="624"/>
      <c r="N22" s="624"/>
      <c r="O22" s="624"/>
      <c r="P22" s="624"/>
      <c r="Q22" s="624"/>
      <c r="R22" s="624"/>
      <c r="S22" s="624"/>
    </row>
    <row r="23" spans="1:19">
      <c r="C23" s="624"/>
      <c r="D23" s="624"/>
      <c r="E23" s="624"/>
      <c r="F23" s="624"/>
      <c r="G23" s="624"/>
      <c r="H23" s="624"/>
      <c r="I23" s="624"/>
      <c r="J23" s="624"/>
      <c r="K23" s="624"/>
      <c r="L23" s="624"/>
      <c r="M23" s="624"/>
      <c r="N23" s="624"/>
      <c r="O23" s="624"/>
    </row>
  </sheetData>
  <mergeCells count="8">
    <mergeCell ref="A5:B6"/>
    <mergeCell ref="S5:S6"/>
    <mergeCell ref="R5:R6"/>
    <mergeCell ref="Q5:Q6"/>
    <mergeCell ref="P5:P6"/>
    <mergeCell ref="C5:H5"/>
    <mergeCell ref="I5:N5"/>
    <mergeCell ref="O5:O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workbookViewId="0">
      <pane xSplit="1" ySplit="5" topLeftCell="B6" activePane="bottomRight" state="frozen"/>
      <selection activeCell="L35" sqref="L35"/>
      <selection pane="topRight" activeCell="L35" sqref="L35"/>
      <selection pane="bottomLeft" activeCell="L35" sqref="L35"/>
      <selection pane="bottomRight" activeCell="N34" sqref="N34"/>
    </sheetView>
  </sheetViews>
  <sheetFormatPr defaultRowHeight="15"/>
  <cols>
    <col min="1" max="1" width="9.42578125" style="2" bestFit="1" customWidth="1"/>
    <col min="2" max="2" width="55.140625" style="2" bestFit="1" customWidth="1"/>
    <col min="3" max="3" width="16" style="2" bestFit="1" customWidth="1"/>
    <col min="4" max="4" width="13.28515625" style="2" customWidth="1"/>
    <col min="5" max="5" width="14.42578125" style="2" customWidth="1"/>
    <col min="6" max="6" width="11.7109375" style="2" customWidth="1"/>
    <col min="7" max="7" width="13.7109375" style="2" customWidth="1"/>
    <col min="8" max="8" width="14.42578125" style="2" customWidth="1"/>
  </cols>
  <sheetData>
    <row r="1" spans="1:8" ht="15.75">
      <c r="A1" s="18" t="s">
        <v>188</v>
      </c>
      <c r="B1" s="325" t="str">
        <f>Info!C2</f>
        <v>სს "ბაზისბანკი"</v>
      </c>
    </row>
    <row r="2" spans="1:8" ht="15.75">
      <c r="A2" s="18" t="s">
        <v>189</v>
      </c>
      <c r="B2" s="455">
        <f>'1. key ratios'!B2</f>
        <v>44834</v>
      </c>
    </row>
    <row r="3" spans="1:8" ht="15.75">
      <c r="A3" s="18"/>
    </row>
    <row r="4" spans="1:8" ht="16.5" thickBot="1">
      <c r="A4" s="32" t="s">
        <v>325</v>
      </c>
      <c r="B4" s="71" t="s">
        <v>241</v>
      </c>
      <c r="C4" s="32"/>
      <c r="D4" s="33"/>
      <c r="E4" s="33"/>
      <c r="F4" s="34"/>
      <c r="G4" s="34"/>
      <c r="H4" s="35" t="s">
        <v>93</v>
      </c>
    </row>
    <row r="5" spans="1:8" ht="15.75">
      <c r="A5" s="36"/>
      <c r="B5" s="37"/>
      <c r="C5" s="708" t="s">
        <v>194</v>
      </c>
      <c r="D5" s="709"/>
      <c r="E5" s="710"/>
      <c r="F5" s="708" t="s">
        <v>195</v>
      </c>
      <c r="G5" s="709"/>
      <c r="H5" s="711"/>
    </row>
    <row r="6" spans="1:8" ht="15.75">
      <c r="A6" s="38" t="s">
        <v>26</v>
      </c>
      <c r="B6" s="39" t="s">
        <v>153</v>
      </c>
      <c r="C6" s="40" t="s">
        <v>27</v>
      </c>
      <c r="D6" s="40" t="s">
        <v>94</v>
      </c>
      <c r="E6" s="40" t="s">
        <v>68</v>
      </c>
      <c r="F6" s="40" t="s">
        <v>27</v>
      </c>
      <c r="G6" s="40" t="s">
        <v>94</v>
      </c>
      <c r="H6" s="41" t="s">
        <v>68</v>
      </c>
    </row>
    <row r="7" spans="1:8" ht="15.75">
      <c r="A7" s="38">
        <v>1</v>
      </c>
      <c r="B7" s="42" t="s">
        <v>154</v>
      </c>
      <c r="C7" s="597">
        <v>38605429.699999996</v>
      </c>
      <c r="D7" s="597">
        <v>37550226.7478</v>
      </c>
      <c r="E7" s="234">
        <f>C7+D7</f>
        <v>76155656.447799996</v>
      </c>
      <c r="F7" s="235">
        <v>15304016.300000001</v>
      </c>
      <c r="G7" s="236">
        <v>22923527.1327</v>
      </c>
      <c r="H7" s="237">
        <v>38227543.432700001</v>
      </c>
    </row>
    <row r="8" spans="1:8" ht="15.75">
      <c r="A8" s="38">
        <v>2</v>
      </c>
      <c r="B8" s="42" t="s">
        <v>155</v>
      </c>
      <c r="C8" s="597">
        <v>421487.29</v>
      </c>
      <c r="D8" s="597">
        <v>210331408.52340001</v>
      </c>
      <c r="E8" s="234">
        <f t="shared" ref="E8:E20" si="0">C8+D8</f>
        <v>210752895.8134</v>
      </c>
      <c r="F8" s="235">
        <v>1034795.72</v>
      </c>
      <c r="G8" s="236">
        <v>175252591.84119999</v>
      </c>
      <c r="H8" s="237">
        <v>176287387.56119999</v>
      </c>
    </row>
    <row r="9" spans="1:8" ht="15.75">
      <c r="A9" s="38">
        <v>3</v>
      </c>
      <c r="B9" s="42" t="s">
        <v>156</v>
      </c>
      <c r="C9" s="597">
        <v>2068333.37</v>
      </c>
      <c r="D9" s="597">
        <v>154421649.495</v>
      </c>
      <c r="E9" s="234">
        <f t="shared" si="0"/>
        <v>156489982.86500001</v>
      </c>
      <c r="F9" s="235">
        <v>3004452.16</v>
      </c>
      <c r="G9" s="236">
        <v>61045545.582599998</v>
      </c>
      <c r="H9" s="237">
        <v>64049997.742599994</v>
      </c>
    </row>
    <row r="10" spans="1:8" ht="15.75">
      <c r="A10" s="38">
        <v>4</v>
      </c>
      <c r="B10" s="42" t="s">
        <v>185</v>
      </c>
      <c r="C10" s="597">
        <v>125220830</v>
      </c>
      <c r="D10" s="597">
        <v>0</v>
      </c>
      <c r="E10" s="234">
        <f t="shared" si="0"/>
        <v>125220830</v>
      </c>
      <c r="F10" s="235">
        <v>38981665.329999998</v>
      </c>
      <c r="G10" s="236">
        <v>0</v>
      </c>
      <c r="H10" s="237">
        <v>38981665.329999998</v>
      </c>
    </row>
    <row r="11" spans="1:8" ht="15.75">
      <c r="A11" s="38">
        <v>5</v>
      </c>
      <c r="B11" s="42" t="s">
        <v>157</v>
      </c>
      <c r="C11" s="597">
        <v>219041045.70000002</v>
      </c>
      <c r="D11" s="597">
        <v>0</v>
      </c>
      <c r="E11" s="234">
        <f t="shared" si="0"/>
        <v>219041045.70000002</v>
      </c>
      <c r="F11" s="235">
        <v>150161930.75</v>
      </c>
      <c r="G11" s="236">
        <v>10711204</v>
      </c>
      <c r="H11" s="237">
        <v>160873134.75</v>
      </c>
    </row>
    <row r="12" spans="1:8" ht="15.75">
      <c r="A12" s="38">
        <v>6.1</v>
      </c>
      <c r="B12" s="43" t="s">
        <v>158</v>
      </c>
      <c r="C12" s="597">
        <v>1099612832.52</v>
      </c>
      <c r="D12" s="597">
        <v>943393515.68709993</v>
      </c>
      <c r="E12" s="234">
        <f t="shared" si="0"/>
        <v>2043006348.2070999</v>
      </c>
      <c r="F12" s="235">
        <v>530079997.31999999</v>
      </c>
      <c r="G12" s="236">
        <v>607157454.25239992</v>
      </c>
      <c r="H12" s="237">
        <v>1137237451.5723999</v>
      </c>
    </row>
    <row r="13" spans="1:8" ht="15.75">
      <c r="A13" s="38">
        <v>6.2</v>
      </c>
      <c r="B13" s="43" t="s">
        <v>159</v>
      </c>
      <c r="C13" s="597">
        <v>-45795798.318800002</v>
      </c>
      <c r="D13" s="597">
        <v>-36080371.264899999</v>
      </c>
      <c r="E13" s="234">
        <f t="shared" si="0"/>
        <v>-81876169.583700001</v>
      </c>
      <c r="F13" s="235">
        <v>-17684764.942000002</v>
      </c>
      <c r="G13" s="236">
        <v>-33698252.714299999</v>
      </c>
      <c r="H13" s="237">
        <v>-51383017.656300001</v>
      </c>
    </row>
    <row r="14" spans="1:8" ht="15.75">
      <c r="A14" s="38">
        <v>6</v>
      </c>
      <c r="B14" s="42" t="s">
        <v>160</v>
      </c>
      <c r="C14" s="234">
        <v>1053817034.2012</v>
      </c>
      <c r="D14" s="234">
        <v>907313144.42219996</v>
      </c>
      <c r="E14" s="234">
        <f t="shared" si="0"/>
        <v>1961130178.6234</v>
      </c>
      <c r="F14" s="234">
        <v>512395232.37800002</v>
      </c>
      <c r="G14" s="234">
        <v>573459201.53809988</v>
      </c>
      <c r="H14" s="237">
        <v>1085854433.9161</v>
      </c>
    </row>
    <row r="15" spans="1:8" ht="15.75">
      <c r="A15" s="38">
        <v>7</v>
      </c>
      <c r="B15" s="42" t="s">
        <v>161</v>
      </c>
      <c r="C15" s="597">
        <v>17964329.880000003</v>
      </c>
      <c r="D15" s="597">
        <v>5239892.7626999998</v>
      </c>
      <c r="E15" s="234">
        <f t="shared" si="0"/>
        <v>23204222.642700002</v>
      </c>
      <c r="F15" s="235">
        <v>9834819.3999999985</v>
      </c>
      <c r="G15" s="236">
        <v>3532279.4704999998</v>
      </c>
      <c r="H15" s="237">
        <v>13367098.870499998</v>
      </c>
    </row>
    <row r="16" spans="1:8" ht="15.75">
      <c r="A16" s="38">
        <v>8</v>
      </c>
      <c r="B16" s="42" t="s">
        <v>162</v>
      </c>
      <c r="C16" s="597">
        <v>8386103.6699999999</v>
      </c>
      <c r="D16" s="597">
        <v>0</v>
      </c>
      <c r="E16" s="234">
        <f t="shared" si="0"/>
        <v>8386103.6699999999</v>
      </c>
      <c r="F16" s="235">
        <v>11591911.736</v>
      </c>
      <c r="G16" s="236" t="s">
        <v>767</v>
      </c>
      <c r="H16" s="237">
        <v>11591911.736</v>
      </c>
    </row>
    <row r="17" spans="1:8" ht="15.75">
      <c r="A17" s="38">
        <v>9</v>
      </c>
      <c r="B17" s="42" t="s">
        <v>163</v>
      </c>
      <c r="C17" s="597">
        <v>17062704.66</v>
      </c>
      <c r="D17" s="597">
        <v>0</v>
      </c>
      <c r="E17" s="234">
        <f t="shared" si="0"/>
        <v>17062704.66</v>
      </c>
      <c r="F17" s="235">
        <v>17062704.219999999</v>
      </c>
      <c r="G17" s="236">
        <v>0</v>
      </c>
      <c r="H17" s="237">
        <v>17062704.219999999</v>
      </c>
    </row>
    <row r="18" spans="1:8" ht="15.75">
      <c r="A18" s="38">
        <v>10</v>
      </c>
      <c r="B18" s="42" t="s">
        <v>164</v>
      </c>
      <c r="C18" s="597">
        <v>66145005.780000001</v>
      </c>
      <c r="D18" s="597">
        <v>0</v>
      </c>
      <c r="E18" s="234">
        <f t="shared" si="0"/>
        <v>66145005.780000001</v>
      </c>
      <c r="F18" s="235">
        <v>35342823.920000002</v>
      </c>
      <c r="G18" s="236" t="s">
        <v>767</v>
      </c>
      <c r="H18" s="237">
        <v>35342823.920000002</v>
      </c>
    </row>
    <row r="19" spans="1:8" ht="15.75">
      <c r="A19" s="38">
        <v>11</v>
      </c>
      <c r="B19" s="42" t="s">
        <v>165</v>
      </c>
      <c r="C19" s="597">
        <v>41467402.6294</v>
      </c>
      <c r="D19" s="597">
        <v>3468936.0649000001</v>
      </c>
      <c r="E19" s="234">
        <f t="shared" si="0"/>
        <v>44936338.694300003</v>
      </c>
      <c r="F19" s="235">
        <v>8355698.3631999996</v>
      </c>
      <c r="G19" s="236">
        <v>415998.19039999996</v>
      </c>
      <c r="H19" s="237">
        <v>8771696.5536000002</v>
      </c>
    </row>
    <row r="20" spans="1:8" ht="15.75">
      <c r="A20" s="38">
        <v>12</v>
      </c>
      <c r="B20" s="44" t="s">
        <v>166</v>
      </c>
      <c r="C20" s="598">
        <v>1590199706.8806002</v>
      </c>
      <c r="D20" s="598">
        <v>1318325258.016</v>
      </c>
      <c r="E20" s="234">
        <f t="shared" si="0"/>
        <v>2908524964.8966002</v>
      </c>
      <c r="F20" s="234">
        <v>803070050.27719986</v>
      </c>
      <c r="G20" s="234">
        <v>847340347.75549984</v>
      </c>
      <c r="H20" s="237">
        <v>1650410398.0326996</v>
      </c>
    </row>
    <row r="21" spans="1:8" ht="15.75">
      <c r="A21" s="38"/>
      <c r="B21" s="39" t="s">
        <v>183</v>
      </c>
      <c r="C21" s="599"/>
      <c r="D21" s="599"/>
      <c r="E21" s="238"/>
      <c r="F21" s="239"/>
      <c r="G21" s="240"/>
      <c r="H21" s="241"/>
    </row>
    <row r="22" spans="1:8" ht="15.75">
      <c r="A22" s="38">
        <v>13</v>
      </c>
      <c r="B22" s="42" t="s">
        <v>167</v>
      </c>
      <c r="C22" s="597">
        <v>62401144.460000001</v>
      </c>
      <c r="D22" s="597">
        <v>0</v>
      </c>
      <c r="E22" s="234">
        <f>C22+D22</f>
        <v>62401144.460000001</v>
      </c>
      <c r="F22" s="235">
        <v>21501144.460000001</v>
      </c>
      <c r="G22" s="236">
        <v>0</v>
      </c>
      <c r="H22" s="237">
        <v>21501144.460000001</v>
      </c>
    </row>
    <row r="23" spans="1:8" ht="15.75">
      <c r="A23" s="38">
        <v>14</v>
      </c>
      <c r="B23" s="42" t="s">
        <v>168</v>
      </c>
      <c r="C23" s="597">
        <v>231903466.10000002</v>
      </c>
      <c r="D23" s="597">
        <v>247837557.8716</v>
      </c>
      <c r="E23" s="234">
        <f t="shared" ref="E23:E39" si="1">C23+D23</f>
        <v>479741023.97160006</v>
      </c>
      <c r="F23" s="235">
        <v>113164547.03</v>
      </c>
      <c r="G23" s="236">
        <v>111633336.61379999</v>
      </c>
      <c r="H23" s="237">
        <v>224797883.64379999</v>
      </c>
    </row>
    <row r="24" spans="1:8" ht="15.75">
      <c r="A24" s="38">
        <v>15</v>
      </c>
      <c r="B24" s="42" t="s">
        <v>169</v>
      </c>
      <c r="C24" s="597">
        <v>96741305.640000015</v>
      </c>
      <c r="D24" s="597">
        <v>239055586.05540001</v>
      </c>
      <c r="E24" s="234">
        <f t="shared" si="1"/>
        <v>335796891.6954</v>
      </c>
      <c r="F24" s="235">
        <v>51825476.540000007</v>
      </c>
      <c r="G24" s="236">
        <v>161277579.87760001</v>
      </c>
      <c r="H24" s="237">
        <v>213103056.41760004</v>
      </c>
    </row>
    <row r="25" spans="1:8" ht="15.75">
      <c r="A25" s="38">
        <v>16</v>
      </c>
      <c r="B25" s="42" t="s">
        <v>170</v>
      </c>
      <c r="C25" s="597">
        <v>494848014.54000002</v>
      </c>
      <c r="D25" s="597">
        <v>506290662.76959997</v>
      </c>
      <c r="E25" s="234">
        <f t="shared" si="1"/>
        <v>1001138677.3096</v>
      </c>
      <c r="F25" s="235">
        <v>143395189.45999998</v>
      </c>
      <c r="G25" s="236">
        <v>257879188.66190004</v>
      </c>
      <c r="H25" s="237">
        <v>401274378.12190002</v>
      </c>
    </row>
    <row r="26" spans="1:8" ht="15.75">
      <c r="A26" s="38">
        <v>17</v>
      </c>
      <c r="B26" s="42" t="s">
        <v>171</v>
      </c>
      <c r="C26" s="599">
        <v>0</v>
      </c>
      <c r="D26" s="599">
        <v>0</v>
      </c>
      <c r="E26" s="234">
        <f t="shared" si="1"/>
        <v>0</v>
      </c>
      <c r="F26" s="239">
        <v>0</v>
      </c>
      <c r="G26" s="240">
        <v>0</v>
      </c>
      <c r="H26" s="237">
        <v>0</v>
      </c>
    </row>
    <row r="27" spans="1:8" ht="15.75">
      <c r="A27" s="38">
        <v>18</v>
      </c>
      <c r="B27" s="42" t="s">
        <v>172</v>
      </c>
      <c r="C27" s="597">
        <v>300560854.38</v>
      </c>
      <c r="D27" s="597">
        <v>264886757.26509997</v>
      </c>
      <c r="E27" s="234">
        <f t="shared" si="1"/>
        <v>565447611.6451</v>
      </c>
      <c r="F27" s="235">
        <v>162126404.13999999</v>
      </c>
      <c r="G27" s="236">
        <v>303124990.32999998</v>
      </c>
      <c r="H27" s="237">
        <v>465251394.46999997</v>
      </c>
    </row>
    <row r="28" spans="1:8" ht="15.75">
      <c r="A28" s="38">
        <v>19</v>
      </c>
      <c r="B28" s="42" t="s">
        <v>173</v>
      </c>
      <c r="C28" s="597">
        <v>7382982.7800000003</v>
      </c>
      <c r="D28" s="597">
        <v>8013004.193599999</v>
      </c>
      <c r="E28" s="234">
        <f t="shared" si="1"/>
        <v>15395986.9736</v>
      </c>
      <c r="F28" s="235">
        <v>2074171.8800000001</v>
      </c>
      <c r="G28" s="236">
        <v>5317867.5678000003</v>
      </c>
      <c r="H28" s="237">
        <v>7392039.4478000002</v>
      </c>
    </row>
    <row r="29" spans="1:8" ht="15.75">
      <c r="A29" s="38">
        <v>20</v>
      </c>
      <c r="B29" s="42" t="s">
        <v>95</v>
      </c>
      <c r="C29" s="597">
        <v>22173213.899999999</v>
      </c>
      <c r="D29" s="597">
        <v>33227124.128399998</v>
      </c>
      <c r="E29" s="234">
        <f t="shared" si="1"/>
        <v>55400338.028399996</v>
      </c>
      <c r="F29" s="235">
        <v>14465169.459999997</v>
      </c>
      <c r="G29" s="236">
        <v>6252596.4815999996</v>
      </c>
      <c r="H29" s="237">
        <v>20717765.941599995</v>
      </c>
    </row>
    <row r="30" spans="1:8" ht="15.75">
      <c r="A30" s="38">
        <v>21</v>
      </c>
      <c r="B30" s="42" t="s">
        <v>174</v>
      </c>
      <c r="C30" s="597">
        <v>0</v>
      </c>
      <c r="D30" s="597">
        <v>55115480</v>
      </c>
      <c r="E30" s="234">
        <f t="shared" si="1"/>
        <v>55115480</v>
      </c>
      <c r="F30" s="235">
        <v>0</v>
      </c>
      <c r="G30" s="236">
        <v>15301720</v>
      </c>
      <c r="H30" s="237">
        <v>15301720</v>
      </c>
    </row>
    <row r="31" spans="1:8" ht="15.75">
      <c r="A31" s="38">
        <v>22</v>
      </c>
      <c r="B31" s="44" t="s">
        <v>175</v>
      </c>
      <c r="C31" s="598">
        <v>1216010981.8</v>
      </c>
      <c r="D31" s="598">
        <v>1354426172.2837</v>
      </c>
      <c r="E31" s="234">
        <f>C31+D31</f>
        <v>2570437154.0837002</v>
      </c>
      <c r="F31" s="234">
        <v>508552102.96999997</v>
      </c>
      <c r="G31" s="234">
        <v>860787279.53270006</v>
      </c>
      <c r="H31" s="237">
        <v>1369339382.5027001</v>
      </c>
    </row>
    <row r="32" spans="1:8" ht="15.75">
      <c r="A32" s="38"/>
      <c r="B32" s="39" t="s">
        <v>184</v>
      </c>
      <c r="C32" s="599"/>
      <c r="D32" s="599"/>
      <c r="E32" s="233"/>
      <c r="F32" s="239"/>
      <c r="G32" s="240"/>
      <c r="H32" s="241"/>
    </row>
    <row r="33" spans="1:8" ht="15.75">
      <c r="A33" s="38">
        <v>23</v>
      </c>
      <c r="B33" s="42" t="s">
        <v>176</v>
      </c>
      <c r="C33" s="597">
        <v>16181147</v>
      </c>
      <c r="D33" s="599">
        <v>0</v>
      </c>
      <c r="E33" s="234">
        <f t="shared" si="1"/>
        <v>16181147</v>
      </c>
      <c r="F33" s="235">
        <v>16181147</v>
      </c>
      <c r="G33" s="240" t="s">
        <v>767</v>
      </c>
      <c r="H33" s="237">
        <v>16181147</v>
      </c>
    </row>
    <row r="34" spans="1:8" ht="15.75">
      <c r="A34" s="38">
        <v>24</v>
      </c>
      <c r="B34" s="42" t="s">
        <v>177</v>
      </c>
      <c r="C34" s="597">
        <v>0</v>
      </c>
      <c r="D34" s="599">
        <v>0</v>
      </c>
      <c r="E34" s="234">
        <f t="shared" si="1"/>
        <v>0</v>
      </c>
      <c r="F34" s="235">
        <v>0</v>
      </c>
      <c r="G34" s="240" t="s">
        <v>767</v>
      </c>
      <c r="H34" s="237">
        <v>0</v>
      </c>
    </row>
    <row r="35" spans="1:8" ht="15.75">
      <c r="A35" s="38">
        <v>25</v>
      </c>
      <c r="B35" s="43" t="s">
        <v>178</v>
      </c>
      <c r="C35" s="597">
        <v>0</v>
      </c>
      <c r="D35" s="599">
        <v>0</v>
      </c>
      <c r="E35" s="234">
        <f t="shared" si="1"/>
        <v>0</v>
      </c>
      <c r="F35" s="235">
        <v>0</v>
      </c>
      <c r="G35" s="240" t="s">
        <v>767</v>
      </c>
      <c r="H35" s="237">
        <v>0</v>
      </c>
    </row>
    <row r="36" spans="1:8" ht="15.75">
      <c r="A36" s="38">
        <v>26</v>
      </c>
      <c r="B36" s="42" t="s">
        <v>179</v>
      </c>
      <c r="C36" s="597">
        <v>76412652.799999997</v>
      </c>
      <c r="D36" s="599">
        <v>0</v>
      </c>
      <c r="E36" s="234">
        <f t="shared" si="1"/>
        <v>76412652.799999997</v>
      </c>
      <c r="F36" s="235">
        <v>76412652.799999997</v>
      </c>
      <c r="G36" s="240" t="s">
        <v>767</v>
      </c>
      <c r="H36" s="237">
        <v>76412652.799999997</v>
      </c>
    </row>
    <row r="37" spans="1:8" ht="15.75">
      <c r="A37" s="38">
        <v>27</v>
      </c>
      <c r="B37" s="42" t="s">
        <v>180</v>
      </c>
      <c r="C37" s="597">
        <v>189397311.25</v>
      </c>
      <c r="D37" s="599">
        <v>0</v>
      </c>
      <c r="E37" s="234">
        <f t="shared" si="1"/>
        <v>189397311.25</v>
      </c>
      <c r="F37" s="235">
        <v>145644220.53</v>
      </c>
      <c r="G37" s="240" t="s">
        <v>767</v>
      </c>
      <c r="H37" s="237">
        <v>145644220.53</v>
      </c>
    </row>
    <row r="38" spans="1:8" ht="15.75">
      <c r="A38" s="38">
        <v>28</v>
      </c>
      <c r="B38" s="42" t="s">
        <v>181</v>
      </c>
      <c r="C38" s="597">
        <v>42160771.239999972</v>
      </c>
      <c r="D38" s="599">
        <v>0</v>
      </c>
      <c r="E38" s="234">
        <f t="shared" si="1"/>
        <v>42160771.239999972</v>
      </c>
      <c r="F38" s="235">
        <v>33319645.050499991</v>
      </c>
      <c r="G38" s="240" t="s">
        <v>767</v>
      </c>
      <c r="H38" s="237">
        <v>33319645.050499991</v>
      </c>
    </row>
    <row r="39" spans="1:8" ht="15.75">
      <c r="A39" s="38">
        <v>29</v>
      </c>
      <c r="B39" s="42" t="s">
        <v>196</v>
      </c>
      <c r="C39" s="597">
        <v>13935928.140000001</v>
      </c>
      <c r="D39" s="599">
        <v>0</v>
      </c>
      <c r="E39" s="234">
        <f t="shared" si="1"/>
        <v>13935928.140000001</v>
      </c>
      <c r="F39" s="235">
        <v>9513350.1799999997</v>
      </c>
      <c r="G39" s="240" t="s">
        <v>767</v>
      </c>
      <c r="H39" s="237">
        <v>9513350.1799999997</v>
      </c>
    </row>
    <row r="40" spans="1:8" ht="15.75">
      <c r="A40" s="38">
        <v>30</v>
      </c>
      <c r="B40" s="44" t="s">
        <v>182</v>
      </c>
      <c r="C40" s="597">
        <v>338087810.42999995</v>
      </c>
      <c r="D40" s="599">
        <v>0</v>
      </c>
      <c r="E40" s="234">
        <f>C40+D40</f>
        <v>338087810.42999995</v>
      </c>
      <c r="F40" s="235">
        <v>281071015.56049997</v>
      </c>
      <c r="G40" s="240" t="s">
        <v>767</v>
      </c>
      <c r="H40" s="237">
        <v>281071015.56049997</v>
      </c>
    </row>
    <row r="41" spans="1:8" ht="16.5" thickBot="1">
      <c r="A41" s="45">
        <v>31</v>
      </c>
      <c r="B41" s="46" t="s">
        <v>197</v>
      </c>
      <c r="C41" s="600">
        <f>C31+C40</f>
        <v>1554098792.23</v>
      </c>
      <c r="D41" s="600">
        <f>D31+D40</f>
        <v>1354426172.2837</v>
      </c>
      <c r="E41" s="242">
        <f>C41+D41</f>
        <v>2908524964.5137</v>
      </c>
      <c r="F41" s="242">
        <v>789623118.53049994</v>
      </c>
      <c r="G41" s="242">
        <v>860787279.53270006</v>
      </c>
      <c r="H41" s="243">
        <v>1650410398.0632</v>
      </c>
    </row>
    <row r="42" spans="1:8">
      <c r="E42" s="596"/>
      <c r="H42" s="596"/>
    </row>
    <row r="43" spans="1:8">
      <c r="B43" s="47"/>
    </row>
  </sheetData>
  <mergeCells count="2">
    <mergeCell ref="C5:E5"/>
    <mergeCell ref="F5:H5"/>
  </mergeCells>
  <dataValidations count="1">
    <dataValidation type="whole" operator="lessThanOrEqual" allowBlank="1" showInputMessage="1" showErrorMessage="1" sqref="C13:D13 F13:G13">
      <formula1>0</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
  <sheetViews>
    <sheetView workbookViewId="0">
      <pane xSplit="1" ySplit="6" topLeftCell="B49" activePane="bottomRight" state="frozen"/>
      <selection activeCell="L35" sqref="L35"/>
      <selection pane="topRight" activeCell="L35" sqref="L35"/>
      <selection pane="bottomLeft" activeCell="L35" sqref="L35"/>
      <selection pane="bottomRight" activeCell="L35" sqref="L35"/>
    </sheetView>
  </sheetViews>
  <sheetFormatPr defaultColWidth="9.140625" defaultRowHeight="15"/>
  <cols>
    <col min="1" max="1" width="9.42578125" style="2" bestFit="1" customWidth="1"/>
    <col min="2" max="2" width="89.140625" style="2" customWidth="1"/>
    <col min="3" max="8" width="12.7109375" style="2" customWidth="1"/>
    <col min="9" max="9" width="8.85546875" customWidth="1"/>
    <col min="10" max="16384" width="9.140625" style="13"/>
  </cols>
  <sheetData>
    <row r="1" spans="1:8" ht="15.75">
      <c r="A1" s="18" t="s">
        <v>188</v>
      </c>
      <c r="B1" s="17" t="str">
        <f>Info!C2</f>
        <v>სს "ბაზისბანკი"</v>
      </c>
      <c r="C1" s="17"/>
    </row>
    <row r="2" spans="1:8" ht="15.75">
      <c r="A2" s="18" t="s">
        <v>189</v>
      </c>
      <c r="B2" s="455">
        <f>'1. key ratios'!B2</f>
        <v>44834</v>
      </c>
      <c r="C2" s="30"/>
      <c r="D2" s="19"/>
      <c r="E2" s="19"/>
      <c r="F2" s="19"/>
      <c r="G2" s="19"/>
      <c r="H2" s="19"/>
    </row>
    <row r="3" spans="1:8" ht="15.75">
      <c r="A3" s="18"/>
      <c r="B3" s="17"/>
      <c r="C3" s="30"/>
      <c r="D3" s="19"/>
      <c r="E3" s="19"/>
      <c r="F3" s="19"/>
      <c r="G3" s="19"/>
      <c r="H3" s="19"/>
    </row>
    <row r="4" spans="1:8" ht="16.5" thickBot="1">
      <c r="A4" s="48" t="s">
        <v>326</v>
      </c>
      <c r="B4" s="31" t="s">
        <v>222</v>
      </c>
      <c r="C4" s="34"/>
      <c r="D4" s="34"/>
      <c r="E4" s="34"/>
      <c r="F4" s="48"/>
      <c r="G4" s="48"/>
      <c r="H4" s="49" t="s">
        <v>93</v>
      </c>
    </row>
    <row r="5" spans="1:8" ht="15.75">
      <c r="A5" s="123"/>
      <c r="B5" s="124"/>
      <c r="C5" s="708" t="s">
        <v>194</v>
      </c>
      <c r="D5" s="709"/>
      <c r="E5" s="710"/>
      <c r="F5" s="708" t="s">
        <v>195</v>
      </c>
      <c r="G5" s="709"/>
      <c r="H5" s="711"/>
    </row>
    <row r="6" spans="1:8">
      <c r="A6" s="125" t="s">
        <v>26</v>
      </c>
      <c r="B6" s="50"/>
      <c r="C6" s="51" t="s">
        <v>27</v>
      </c>
      <c r="D6" s="51" t="s">
        <v>96</v>
      </c>
      <c r="E6" s="51" t="s">
        <v>68</v>
      </c>
      <c r="F6" s="51" t="s">
        <v>27</v>
      </c>
      <c r="G6" s="51" t="s">
        <v>96</v>
      </c>
      <c r="H6" s="126" t="s">
        <v>68</v>
      </c>
    </row>
    <row r="7" spans="1:8">
      <c r="A7" s="127"/>
      <c r="B7" s="53" t="s">
        <v>92</v>
      </c>
      <c r="C7" s="54"/>
      <c r="D7" s="54"/>
      <c r="E7" s="54"/>
      <c r="F7" s="54"/>
      <c r="G7" s="54"/>
      <c r="H7" s="128"/>
    </row>
    <row r="8" spans="1:8" ht="15.75">
      <c r="A8" s="127">
        <v>1</v>
      </c>
      <c r="B8" s="55" t="s">
        <v>97</v>
      </c>
      <c r="C8" s="601">
        <v>2528691.92</v>
      </c>
      <c r="D8" s="601">
        <v>129874.43</v>
      </c>
      <c r="E8" s="598">
        <v>2658566.35</v>
      </c>
      <c r="F8" s="244">
        <v>1083967.94</v>
      </c>
      <c r="G8" s="244">
        <v>-658217.78</v>
      </c>
      <c r="H8" s="245">
        <v>425750.15999999992</v>
      </c>
    </row>
    <row r="9" spans="1:8" ht="15.75">
      <c r="A9" s="127">
        <v>2</v>
      </c>
      <c r="B9" s="55" t="s">
        <v>98</v>
      </c>
      <c r="C9" s="602">
        <v>99463777.659999996</v>
      </c>
      <c r="D9" s="602">
        <v>46420677.089999989</v>
      </c>
      <c r="E9" s="598">
        <v>145884454.75</v>
      </c>
      <c r="F9" s="246">
        <v>45963633.589999996</v>
      </c>
      <c r="G9" s="246">
        <v>31336325.240500003</v>
      </c>
      <c r="H9" s="245">
        <v>77299958.830500007</v>
      </c>
    </row>
    <row r="10" spans="1:8" ht="15.75">
      <c r="A10" s="127">
        <v>2.1</v>
      </c>
      <c r="B10" s="56" t="s">
        <v>99</v>
      </c>
      <c r="C10" s="601">
        <v>0</v>
      </c>
      <c r="D10" s="601">
        <v>0</v>
      </c>
      <c r="E10" s="598">
        <v>0</v>
      </c>
      <c r="F10" s="244">
        <v>0</v>
      </c>
      <c r="G10" s="244">
        <v>0</v>
      </c>
      <c r="H10" s="245">
        <v>0</v>
      </c>
    </row>
    <row r="11" spans="1:8" ht="15.75">
      <c r="A11" s="127">
        <v>2.2000000000000002</v>
      </c>
      <c r="B11" s="56" t="s">
        <v>100</v>
      </c>
      <c r="C11" s="601">
        <v>18915981.620000001</v>
      </c>
      <c r="D11" s="601">
        <v>19140270.109999999</v>
      </c>
      <c r="E11" s="598">
        <v>38056251.730000004</v>
      </c>
      <c r="F11" s="244">
        <v>10871187.109999999</v>
      </c>
      <c r="G11" s="244">
        <v>14596098.3693</v>
      </c>
      <c r="H11" s="245">
        <v>25467285.4793</v>
      </c>
    </row>
    <row r="12" spans="1:8" ht="15.75">
      <c r="A12" s="127">
        <v>2.2999999999999998</v>
      </c>
      <c r="B12" s="56" t="s">
        <v>101</v>
      </c>
      <c r="C12" s="601">
        <v>3961362.04</v>
      </c>
      <c r="D12" s="601">
        <v>1241504.48</v>
      </c>
      <c r="E12" s="598">
        <v>5202866.5199999996</v>
      </c>
      <c r="F12" s="244">
        <v>2933448.68</v>
      </c>
      <c r="G12" s="244">
        <v>530238.49</v>
      </c>
      <c r="H12" s="245">
        <v>3463687.17</v>
      </c>
    </row>
    <row r="13" spans="1:8" ht="15.75">
      <c r="A13" s="127">
        <v>2.4</v>
      </c>
      <c r="B13" s="56" t="s">
        <v>102</v>
      </c>
      <c r="C13" s="601">
        <v>2460493.39</v>
      </c>
      <c r="D13" s="601">
        <v>126553.65</v>
      </c>
      <c r="E13" s="598">
        <v>2587047.04</v>
      </c>
      <c r="F13" s="244">
        <v>1567770.29</v>
      </c>
      <c r="G13" s="244">
        <v>85351.57</v>
      </c>
      <c r="H13" s="245">
        <v>1653121.86</v>
      </c>
    </row>
    <row r="14" spans="1:8" ht="15.75">
      <c r="A14" s="127">
        <v>2.5</v>
      </c>
      <c r="B14" s="56" t="s">
        <v>103</v>
      </c>
      <c r="C14" s="601">
        <v>4307785.79</v>
      </c>
      <c r="D14" s="601">
        <v>7709984.0999999996</v>
      </c>
      <c r="E14" s="598">
        <v>12017769.890000001</v>
      </c>
      <c r="F14" s="244">
        <v>2915918.69</v>
      </c>
      <c r="G14" s="244">
        <v>3845746.51</v>
      </c>
      <c r="H14" s="245">
        <v>6761665.1999999993</v>
      </c>
    </row>
    <row r="15" spans="1:8" ht="15.75">
      <c r="A15" s="127">
        <v>2.6</v>
      </c>
      <c r="B15" s="56" t="s">
        <v>104</v>
      </c>
      <c r="C15" s="601">
        <v>1539561.09</v>
      </c>
      <c r="D15" s="601">
        <v>1247306.08</v>
      </c>
      <c r="E15" s="598">
        <v>2786867.17</v>
      </c>
      <c r="F15" s="244">
        <v>1122830.6100000001</v>
      </c>
      <c r="G15" s="244">
        <v>752409.14</v>
      </c>
      <c r="H15" s="245">
        <v>1875239.75</v>
      </c>
    </row>
    <row r="16" spans="1:8" ht="15.75">
      <c r="A16" s="127">
        <v>2.7</v>
      </c>
      <c r="B16" s="56" t="s">
        <v>105</v>
      </c>
      <c r="C16" s="601">
        <v>46498.44</v>
      </c>
      <c r="D16" s="601">
        <v>1078491.3</v>
      </c>
      <c r="E16" s="598">
        <v>1124989.74</v>
      </c>
      <c r="F16" s="244">
        <v>40362.81</v>
      </c>
      <c r="G16" s="244">
        <v>50435.76</v>
      </c>
      <c r="H16" s="245">
        <v>90798.57</v>
      </c>
    </row>
    <row r="17" spans="1:8" ht="15.75">
      <c r="A17" s="127">
        <v>2.8</v>
      </c>
      <c r="B17" s="56" t="s">
        <v>106</v>
      </c>
      <c r="C17" s="601">
        <v>58207003.759999998</v>
      </c>
      <c r="D17" s="601">
        <v>11588695.529999999</v>
      </c>
      <c r="E17" s="598">
        <v>69795699.289999992</v>
      </c>
      <c r="F17" s="244">
        <v>19478398.940000001</v>
      </c>
      <c r="G17" s="244">
        <v>7786884.5212000003</v>
      </c>
      <c r="H17" s="245">
        <v>27265283.461200003</v>
      </c>
    </row>
    <row r="18" spans="1:8" ht="15.75">
      <c r="A18" s="127">
        <v>2.9</v>
      </c>
      <c r="B18" s="56" t="s">
        <v>107</v>
      </c>
      <c r="C18" s="601">
        <v>10025091.529999999</v>
      </c>
      <c r="D18" s="601">
        <v>4287871.84</v>
      </c>
      <c r="E18" s="598">
        <v>14312963.369999999</v>
      </c>
      <c r="F18" s="244">
        <v>7033716.46</v>
      </c>
      <c r="G18" s="244">
        <v>3689160.88</v>
      </c>
      <c r="H18" s="245">
        <v>10722877.34</v>
      </c>
    </row>
    <row r="19" spans="1:8" ht="15.75">
      <c r="A19" s="127">
        <v>3</v>
      </c>
      <c r="B19" s="55" t="s">
        <v>108</v>
      </c>
      <c r="C19" s="601">
        <v>1798380.13</v>
      </c>
      <c r="D19" s="601">
        <v>1316881.44</v>
      </c>
      <c r="E19" s="598">
        <v>3115261.57</v>
      </c>
      <c r="F19" s="244">
        <v>698535.31</v>
      </c>
      <c r="G19" s="244">
        <v>751526.91</v>
      </c>
      <c r="H19" s="245">
        <v>1450062.2200000002</v>
      </c>
    </row>
    <row r="20" spans="1:8" ht="15.75">
      <c r="A20" s="127">
        <v>4</v>
      </c>
      <c r="B20" s="55" t="s">
        <v>109</v>
      </c>
      <c r="C20" s="601">
        <v>18483826.93</v>
      </c>
      <c r="D20" s="601">
        <v>293148.43</v>
      </c>
      <c r="E20" s="598">
        <v>18776975.359999999</v>
      </c>
      <c r="F20" s="244">
        <v>13118194.18</v>
      </c>
      <c r="G20" s="244">
        <v>1107119.44</v>
      </c>
      <c r="H20" s="245">
        <v>14225313.619999999</v>
      </c>
    </row>
    <row r="21" spans="1:8" ht="15.75">
      <c r="A21" s="127">
        <v>5</v>
      </c>
      <c r="B21" s="55" t="s">
        <v>110</v>
      </c>
      <c r="C21" s="601">
        <v>1699090.69</v>
      </c>
      <c r="D21" s="601">
        <v>893010.09</v>
      </c>
      <c r="E21" s="598">
        <v>2592100.7799999998</v>
      </c>
      <c r="F21" s="244">
        <v>1220291.58</v>
      </c>
      <c r="G21" s="244">
        <v>467468.73</v>
      </c>
      <c r="H21" s="245">
        <v>1687760.31</v>
      </c>
    </row>
    <row r="22" spans="1:8" ht="15.75">
      <c r="A22" s="127">
        <v>6</v>
      </c>
      <c r="B22" s="57" t="s">
        <v>111</v>
      </c>
      <c r="C22" s="602">
        <v>123973767.32999998</v>
      </c>
      <c r="D22" s="602">
        <v>49053591.479999989</v>
      </c>
      <c r="E22" s="598">
        <v>173027358.80999997</v>
      </c>
      <c r="F22" s="246">
        <v>62084622.599999994</v>
      </c>
      <c r="G22" s="246">
        <v>33004222.540500004</v>
      </c>
      <c r="H22" s="245">
        <v>95088845.140499994</v>
      </c>
    </row>
    <row r="23" spans="1:8" ht="15.75">
      <c r="A23" s="127"/>
      <c r="B23" s="53" t="s">
        <v>90</v>
      </c>
      <c r="C23" s="601"/>
      <c r="D23" s="601"/>
      <c r="E23" s="597"/>
      <c r="F23" s="244"/>
      <c r="G23" s="244"/>
      <c r="H23" s="247"/>
    </row>
    <row r="24" spans="1:8" ht="15.75">
      <c r="A24" s="127">
        <v>7</v>
      </c>
      <c r="B24" s="55" t="s">
        <v>112</v>
      </c>
      <c r="C24" s="601">
        <v>19901746.539999999</v>
      </c>
      <c r="D24" s="601">
        <v>3665116.68</v>
      </c>
      <c r="E24" s="598">
        <v>23566863.219999999</v>
      </c>
      <c r="F24" s="244">
        <v>7671645.4199999999</v>
      </c>
      <c r="G24" s="244">
        <v>1785298.37</v>
      </c>
      <c r="H24" s="245">
        <v>9456943.7899999991</v>
      </c>
    </row>
    <row r="25" spans="1:8" ht="15.75">
      <c r="A25" s="127">
        <v>8</v>
      </c>
      <c r="B25" s="55" t="s">
        <v>113</v>
      </c>
      <c r="C25" s="601">
        <v>19235071.109999999</v>
      </c>
      <c r="D25" s="601">
        <v>6035277.6399999997</v>
      </c>
      <c r="E25" s="598">
        <v>25270348.75</v>
      </c>
      <c r="F25" s="244">
        <v>8552969.5600000005</v>
      </c>
      <c r="G25" s="244">
        <v>6057442.6900000004</v>
      </c>
      <c r="H25" s="245">
        <v>14610412.25</v>
      </c>
    </row>
    <row r="26" spans="1:8" ht="15.75">
      <c r="A26" s="127">
        <v>9</v>
      </c>
      <c r="B26" s="55" t="s">
        <v>114</v>
      </c>
      <c r="C26" s="601">
        <v>1199140.97</v>
      </c>
      <c r="D26" s="601">
        <v>120526.21</v>
      </c>
      <c r="E26" s="598">
        <v>1319667.18</v>
      </c>
      <c r="F26" s="244">
        <v>675361.44</v>
      </c>
      <c r="G26" s="244">
        <v>7152.54</v>
      </c>
      <c r="H26" s="245">
        <v>682513.98</v>
      </c>
    </row>
    <row r="27" spans="1:8" ht="15.75">
      <c r="A27" s="127">
        <v>10</v>
      </c>
      <c r="B27" s="55" t="s">
        <v>115</v>
      </c>
      <c r="C27" s="601">
        <v>4198559.8499999996</v>
      </c>
      <c r="D27" s="601">
        <v>0</v>
      </c>
      <c r="E27" s="598">
        <v>4198559.8499999996</v>
      </c>
      <c r="F27" s="244">
        <v>156567.04000000001</v>
      </c>
      <c r="G27" s="244">
        <v>158268.96</v>
      </c>
      <c r="H27" s="245">
        <v>314836</v>
      </c>
    </row>
    <row r="28" spans="1:8" ht="15.75">
      <c r="A28" s="127">
        <v>11</v>
      </c>
      <c r="B28" s="55" t="s">
        <v>116</v>
      </c>
      <c r="C28" s="601">
        <v>27826895.609999999</v>
      </c>
      <c r="D28" s="601">
        <v>9134589.7100000009</v>
      </c>
      <c r="E28" s="598">
        <v>36961485.32</v>
      </c>
      <c r="F28" s="244">
        <v>13138183.890000001</v>
      </c>
      <c r="G28" s="244">
        <v>8899390.5399999991</v>
      </c>
      <c r="H28" s="245">
        <v>22037574.43</v>
      </c>
    </row>
    <row r="29" spans="1:8" ht="15.75">
      <c r="A29" s="127">
        <v>12</v>
      </c>
      <c r="B29" s="55" t="s">
        <v>117</v>
      </c>
      <c r="C29" s="601">
        <v>1218</v>
      </c>
      <c r="D29" s="601">
        <v>277998.51</v>
      </c>
      <c r="E29" s="598">
        <v>279216.51</v>
      </c>
      <c r="F29" s="244">
        <v>1386</v>
      </c>
      <c r="G29" s="244">
        <v>153362.26999999999</v>
      </c>
      <c r="H29" s="245">
        <v>154748.26999999999</v>
      </c>
    </row>
    <row r="30" spans="1:8" ht="15.75">
      <c r="A30" s="127">
        <v>13</v>
      </c>
      <c r="B30" s="58" t="s">
        <v>118</v>
      </c>
      <c r="C30" s="602">
        <v>72362632.079999998</v>
      </c>
      <c r="D30" s="602">
        <v>19233508.750000004</v>
      </c>
      <c r="E30" s="598">
        <v>91596140.829999998</v>
      </c>
      <c r="F30" s="246">
        <v>30196113.350000001</v>
      </c>
      <c r="G30" s="246">
        <v>17060915.370000001</v>
      </c>
      <c r="H30" s="245">
        <v>47257028.719999999</v>
      </c>
    </row>
    <row r="31" spans="1:8" ht="15.75">
      <c r="A31" s="127">
        <v>14</v>
      </c>
      <c r="B31" s="58" t="s">
        <v>119</v>
      </c>
      <c r="C31" s="602">
        <v>51611135.249999985</v>
      </c>
      <c r="D31" s="602">
        <v>29820082.729999986</v>
      </c>
      <c r="E31" s="598">
        <v>81431217.979999974</v>
      </c>
      <c r="F31" s="246">
        <v>31888509.249999993</v>
      </c>
      <c r="G31" s="246">
        <v>15943307.170500003</v>
      </c>
      <c r="H31" s="245">
        <v>47831816.420499995</v>
      </c>
    </row>
    <row r="32" spans="1:8">
      <c r="A32" s="127"/>
      <c r="B32" s="53"/>
      <c r="C32" s="603"/>
      <c r="D32" s="603"/>
      <c r="E32" s="603"/>
      <c r="F32" s="248"/>
      <c r="G32" s="248"/>
      <c r="H32" s="249"/>
    </row>
    <row r="33" spans="1:8" ht="15.75">
      <c r="A33" s="127"/>
      <c r="B33" s="53" t="s">
        <v>120</v>
      </c>
      <c r="C33" s="601"/>
      <c r="D33" s="601"/>
      <c r="E33" s="597"/>
      <c r="F33" s="244"/>
      <c r="G33" s="244"/>
      <c r="H33" s="247"/>
    </row>
    <row r="34" spans="1:8" ht="15.75">
      <c r="A34" s="127">
        <v>15</v>
      </c>
      <c r="B34" s="52" t="s">
        <v>91</v>
      </c>
      <c r="C34" s="604">
        <v>4335526</v>
      </c>
      <c r="D34" s="604">
        <v>557840.1799999997</v>
      </c>
      <c r="E34" s="598">
        <v>4893366.18</v>
      </c>
      <c r="F34" s="250">
        <v>2418524.4400000004</v>
      </c>
      <c r="G34" s="250">
        <v>-775744.2200000002</v>
      </c>
      <c r="H34" s="245">
        <v>1642780.2200000002</v>
      </c>
    </row>
    <row r="35" spans="1:8" ht="15.75">
      <c r="A35" s="127">
        <v>15.1</v>
      </c>
      <c r="B35" s="56" t="s">
        <v>121</v>
      </c>
      <c r="C35" s="601">
        <v>8075504.6200000001</v>
      </c>
      <c r="D35" s="601">
        <v>4182505.76</v>
      </c>
      <c r="E35" s="598">
        <v>12258010.379999999</v>
      </c>
      <c r="F35" s="244">
        <v>4926208.03</v>
      </c>
      <c r="G35" s="244">
        <v>2925644.3</v>
      </c>
      <c r="H35" s="245">
        <v>7851852.3300000001</v>
      </c>
    </row>
    <row r="36" spans="1:8" ht="15.75">
      <c r="A36" s="127">
        <v>15.2</v>
      </c>
      <c r="B36" s="56" t="s">
        <v>122</v>
      </c>
      <c r="C36" s="601">
        <v>3739978.62</v>
      </c>
      <c r="D36" s="601">
        <v>3624665.58</v>
      </c>
      <c r="E36" s="598">
        <v>7364644.2000000002</v>
      </c>
      <c r="F36" s="244">
        <v>2507683.59</v>
      </c>
      <c r="G36" s="244">
        <v>3701388.52</v>
      </c>
      <c r="H36" s="245">
        <v>6209072.1099999994</v>
      </c>
    </row>
    <row r="37" spans="1:8" ht="15.75">
      <c r="A37" s="127">
        <v>16</v>
      </c>
      <c r="B37" s="55" t="s">
        <v>123</v>
      </c>
      <c r="C37" s="601">
        <v>0</v>
      </c>
      <c r="D37" s="601">
        <v>0</v>
      </c>
      <c r="E37" s="598">
        <v>0</v>
      </c>
      <c r="F37" s="244">
        <v>0</v>
      </c>
      <c r="G37" s="244">
        <v>0</v>
      </c>
      <c r="H37" s="245">
        <v>0</v>
      </c>
    </row>
    <row r="38" spans="1:8" ht="15.75">
      <c r="A38" s="127">
        <v>17</v>
      </c>
      <c r="B38" s="55" t="s">
        <v>124</v>
      </c>
      <c r="C38" s="601">
        <v>2056143.19</v>
      </c>
      <c r="D38" s="601">
        <v>0</v>
      </c>
      <c r="E38" s="598">
        <v>2056143.19</v>
      </c>
      <c r="F38" s="244">
        <v>-615478.87</v>
      </c>
      <c r="G38" s="244">
        <v>0</v>
      </c>
      <c r="H38" s="245">
        <v>-615478.87</v>
      </c>
    </row>
    <row r="39" spans="1:8" ht="15.75">
      <c r="A39" s="127">
        <v>18</v>
      </c>
      <c r="B39" s="55" t="s">
        <v>125</v>
      </c>
      <c r="C39" s="601">
        <v>1644</v>
      </c>
      <c r="D39" s="601">
        <v>602078.12</v>
      </c>
      <c r="E39" s="598">
        <v>603722.12</v>
      </c>
      <c r="F39" s="244">
        <v>0</v>
      </c>
      <c r="G39" s="244">
        <v>0</v>
      </c>
      <c r="H39" s="245">
        <v>0</v>
      </c>
    </row>
    <row r="40" spans="1:8" ht="15.75">
      <c r="A40" s="127">
        <v>19</v>
      </c>
      <c r="B40" s="55" t="s">
        <v>126</v>
      </c>
      <c r="C40" s="601">
        <v>14945516.609999999</v>
      </c>
      <c r="D40" s="601"/>
      <c r="E40" s="598">
        <v>14945516.609999999</v>
      </c>
      <c r="F40" s="244">
        <v>805423.93</v>
      </c>
      <c r="G40" s="244"/>
      <c r="H40" s="245">
        <v>805423.93</v>
      </c>
    </row>
    <row r="41" spans="1:8" ht="15.75">
      <c r="A41" s="127">
        <v>20</v>
      </c>
      <c r="B41" s="55" t="s">
        <v>127</v>
      </c>
      <c r="C41" s="601">
        <v>-7117274.9900000002</v>
      </c>
      <c r="D41" s="601"/>
      <c r="E41" s="598">
        <v>-7117274.9900000002</v>
      </c>
      <c r="F41" s="244">
        <v>573470.09</v>
      </c>
      <c r="G41" s="244"/>
      <c r="H41" s="245">
        <v>573470.09</v>
      </c>
    </row>
    <row r="42" spans="1:8" ht="15.75">
      <c r="A42" s="127">
        <v>21</v>
      </c>
      <c r="B42" s="55" t="s">
        <v>128</v>
      </c>
      <c r="C42" s="601">
        <v>-29698.68</v>
      </c>
      <c r="D42" s="601">
        <v>0</v>
      </c>
      <c r="E42" s="598">
        <v>-29698.68</v>
      </c>
      <c r="F42" s="244">
        <v>45527.59</v>
      </c>
      <c r="G42" s="244">
        <v>0</v>
      </c>
      <c r="H42" s="245">
        <v>45527.59</v>
      </c>
    </row>
    <row r="43" spans="1:8" ht="15.75">
      <c r="A43" s="127">
        <v>22</v>
      </c>
      <c r="B43" s="55" t="s">
        <v>129</v>
      </c>
      <c r="C43" s="601">
        <v>149228.82999999999</v>
      </c>
      <c r="D43" s="601">
        <v>15416.84</v>
      </c>
      <c r="E43" s="598">
        <v>164645.66999999998</v>
      </c>
      <c r="F43" s="244">
        <v>631217.05000000005</v>
      </c>
      <c r="G43" s="244">
        <v>23779</v>
      </c>
      <c r="H43" s="245">
        <v>654996.05000000005</v>
      </c>
    </row>
    <row r="44" spans="1:8" ht="15.75">
      <c r="A44" s="127">
        <v>23</v>
      </c>
      <c r="B44" s="55" t="s">
        <v>130</v>
      </c>
      <c r="C44" s="601">
        <v>59633297.490000002</v>
      </c>
      <c r="D44" s="601">
        <v>762511.94</v>
      </c>
      <c r="E44" s="598">
        <v>60395809.43</v>
      </c>
      <c r="F44" s="244">
        <v>551005.57999999996</v>
      </c>
      <c r="G44" s="244">
        <v>332404.07</v>
      </c>
      <c r="H44" s="245">
        <v>883409.64999999991</v>
      </c>
    </row>
    <row r="45" spans="1:8" ht="15.75">
      <c r="A45" s="127">
        <v>24</v>
      </c>
      <c r="B45" s="58" t="s">
        <v>131</v>
      </c>
      <c r="C45" s="602">
        <v>73974382.450000003</v>
      </c>
      <c r="D45" s="602">
        <v>1937847.0799999998</v>
      </c>
      <c r="E45" s="598">
        <v>75912229.530000001</v>
      </c>
      <c r="F45" s="246">
        <v>4409689.8100000005</v>
      </c>
      <c r="G45" s="246">
        <v>-419561.1500000002</v>
      </c>
      <c r="H45" s="245">
        <v>3990128.66</v>
      </c>
    </row>
    <row r="46" spans="1:8">
      <c r="A46" s="127"/>
      <c r="B46" s="53" t="s">
        <v>132</v>
      </c>
      <c r="C46" s="601"/>
      <c r="D46" s="601"/>
      <c r="E46" s="601"/>
      <c r="F46" s="244"/>
      <c r="G46" s="244"/>
      <c r="H46" s="251"/>
    </row>
    <row r="47" spans="1:8" ht="15.75">
      <c r="A47" s="127">
        <v>25</v>
      </c>
      <c r="B47" s="55" t="s">
        <v>133</v>
      </c>
      <c r="C47" s="601">
        <v>465503.36</v>
      </c>
      <c r="D47" s="601">
        <v>581827.74</v>
      </c>
      <c r="E47" s="598">
        <v>1047331.1</v>
      </c>
      <c r="F47" s="244">
        <v>147981.37</v>
      </c>
      <c r="G47" s="244">
        <v>202184.78</v>
      </c>
      <c r="H47" s="245">
        <v>350166.15</v>
      </c>
    </row>
    <row r="48" spans="1:8" ht="15.75">
      <c r="A48" s="127">
        <v>26</v>
      </c>
      <c r="B48" s="55" t="s">
        <v>134</v>
      </c>
      <c r="C48" s="601">
        <v>3498274.37</v>
      </c>
      <c r="D48" s="601">
        <v>108075.4</v>
      </c>
      <c r="E48" s="598">
        <v>3606349.77</v>
      </c>
      <c r="F48" s="244">
        <v>1314835.6100000001</v>
      </c>
      <c r="G48" s="244">
        <v>26500.32</v>
      </c>
      <c r="H48" s="245">
        <v>1341335.9300000002</v>
      </c>
    </row>
    <row r="49" spans="1:9" ht="15.75">
      <c r="A49" s="127">
        <v>27</v>
      </c>
      <c r="B49" s="55" t="s">
        <v>135</v>
      </c>
      <c r="C49" s="601">
        <v>27046068.739999998</v>
      </c>
      <c r="D49" s="601"/>
      <c r="E49" s="598">
        <v>27046068.739999998</v>
      </c>
      <c r="F49" s="244">
        <v>14595322.189999999</v>
      </c>
      <c r="G49" s="244"/>
      <c r="H49" s="245">
        <v>14595322.189999999</v>
      </c>
    </row>
    <row r="50" spans="1:9" ht="15.75">
      <c r="A50" s="127">
        <v>28</v>
      </c>
      <c r="B50" s="55" t="s">
        <v>267</v>
      </c>
      <c r="C50" s="601">
        <v>161108.46</v>
      </c>
      <c r="D50" s="601"/>
      <c r="E50" s="598">
        <v>161108.46</v>
      </c>
      <c r="F50" s="244">
        <v>41256.46</v>
      </c>
      <c r="G50" s="244"/>
      <c r="H50" s="245">
        <v>41256.46</v>
      </c>
    </row>
    <row r="51" spans="1:9" ht="15.75">
      <c r="A51" s="127">
        <v>29</v>
      </c>
      <c r="B51" s="55" t="s">
        <v>136</v>
      </c>
      <c r="C51" s="601">
        <v>6138950.2800000003</v>
      </c>
      <c r="D51" s="601"/>
      <c r="E51" s="598">
        <v>6138950.2800000003</v>
      </c>
      <c r="F51" s="244">
        <v>3656487.97</v>
      </c>
      <c r="G51" s="244"/>
      <c r="H51" s="245">
        <v>3656487.97</v>
      </c>
    </row>
    <row r="52" spans="1:9" ht="15.75">
      <c r="A52" s="127">
        <v>30</v>
      </c>
      <c r="B52" s="55" t="s">
        <v>137</v>
      </c>
      <c r="C52" s="601">
        <v>6442473.8499999996</v>
      </c>
      <c r="D52" s="601">
        <v>81068.23</v>
      </c>
      <c r="E52" s="598">
        <v>6523542.0800000001</v>
      </c>
      <c r="F52" s="244">
        <v>3039989.1</v>
      </c>
      <c r="G52" s="244">
        <v>121863.99</v>
      </c>
      <c r="H52" s="245">
        <v>3161853.0900000003</v>
      </c>
    </row>
    <row r="53" spans="1:9" ht="15.75">
      <c r="A53" s="127">
        <v>31</v>
      </c>
      <c r="B53" s="58" t="s">
        <v>138</v>
      </c>
      <c r="C53" s="602">
        <v>43752379.060000002</v>
      </c>
      <c r="D53" s="602">
        <v>770971.37</v>
      </c>
      <c r="E53" s="598">
        <v>44523350.43</v>
      </c>
      <c r="F53" s="246">
        <v>22795872.700000003</v>
      </c>
      <c r="G53" s="246">
        <v>350549.09</v>
      </c>
      <c r="H53" s="245">
        <v>23146421.790000003</v>
      </c>
    </row>
    <row r="54" spans="1:9" ht="15.75">
      <c r="A54" s="127">
        <v>32</v>
      </c>
      <c r="B54" s="58" t="s">
        <v>139</v>
      </c>
      <c r="C54" s="602">
        <v>30222003.390000001</v>
      </c>
      <c r="D54" s="602">
        <v>1166875.71</v>
      </c>
      <c r="E54" s="598">
        <v>31388879.100000001</v>
      </c>
      <c r="F54" s="246">
        <v>-18386182.890000001</v>
      </c>
      <c r="G54" s="246">
        <v>-770110.24000000022</v>
      </c>
      <c r="H54" s="245">
        <v>-19156293.130000003</v>
      </c>
    </row>
    <row r="55" spans="1:9">
      <c r="A55" s="127"/>
      <c r="B55" s="53"/>
      <c r="C55" s="603"/>
      <c r="D55" s="603"/>
      <c r="E55" s="603"/>
      <c r="F55" s="248"/>
      <c r="G55" s="248"/>
      <c r="H55" s="249"/>
    </row>
    <row r="56" spans="1:9" ht="15.75">
      <c r="A56" s="127">
        <v>33</v>
      </c>
      <c r="B56" s="58" t="s">
        <v>140</v>
      </c>
      <c r="C56" s="602">
        <v>81833138.639999986</v>
      </c>
      <c r="D56" s="602">
        <v>30986958.439999986</v>
      </c>
      <c r="E56" s="598">
        <v>112820097.07999997</v>
      </c>
      <c r="F56" s="246">
        <v>13502326.359999992</v>
      </c>
      <c r="G56" s="246">
        <v>15173196.930500003</v>
      </c>
      <c r="H56" s="245">
        <v>28675523.290499993</v>
      </c>
    </row>
    <row r="57" spans="1:9">
      <c r="A57" s="127"/>
      <c r="B57" s="53"/>
      <c r="C57" s="603"/>
      <c r="D57" s="603"/>
      <c r="E57" s="603"/>
      <c r="F57" s="248"/>
      <c r="G57" s="248"/>
      <c r="H57" s="249"/>
    </row>
    <row r="58" spans="1:9" ht="15.75">
      <c r="A58" s="127">
        <v>34</v>
      </c>
      <c r="B58" s="55" t="s">
        <v>141</v>
      </c>
      <c r="C58" s="601">
        <v>61029762.509999998</v>
      </c>
      <c r="D58" s="601">
        <v>2590693.48</v>
      </c>
      <c r="E58" s="598">
        <v>63620455.989999995</v>
      </c>
      <c r="F58" s="244">
        <v>-8507435.8200000003</v>
      </c>
      <c r="G58" s="244">
        <v>-179431.78</v>
      </c>
      <c r="H58" s="245">
        <v>-8686867.5999999996</v>
      </c>
    </row>
    <row r="59" spans="1:9" s="208" customFormat="1" ht="15.75">
      <c r="A59" s="127">
        <v>35</v>
      </c>
      <c r="B59" s="52" t="s">
        <v>142</v>
      </c>
      <c r="C59" s="605">
        <v>0</v>
      </c>
      <c r="D59" s="605"/>
      <c r="E59" s="606">
        <v>0</v>
      </c>
      <c r="F59" s="252">
        <v>0</v>
      </c>
      <c r="G59" s="252"/>
      <c r="H59" s="253">
        <v>0</v>
      </c>
      <c r="I59" s="207"/>
    </row>
    <row r="60" spans="1:9" ht="15.75">
      <c r="A60" s="127">
        <v>36</v>
      </c>
      <c r="B60" s="55" t="s">
        <v>143</v>
      </c>
      <c r="C60" s="601">
        <v>2472763.8199999998</v>
      </c>
      <c r="D60" s="601">
        <v>9475.57</v>
      </c>
      <c r="E60" s="598">
        <v>2482239.3899999997</v>
      </c>
      <c r="F60" s="244">
        <v>-47295.82</v>
      </c>
      <c r="G60" s="244">
        <v>-44146.44</v>
      </c>
      <c r="H60" s="245">
        <v>-91442.260000000009</v>
      </c>
    </row>
    <row r="61" spans="1:9" ht="15.75">
      <c r="A61" s="127">
        <v>37</v>
      </c>
      <c r="B61" s="58" t="s">
        <v>144</v>
      </c>
      <c r="C61" s="602">
        <v>63502526.329999998</v>
      </c>
      <c r="D61" s="602">
        <v>2600169.0499999998</v>
      </c>
      <c r="E61" s="598">
        <v>66102695.379999995</v>
      </c>
      <c r="F61" s="246">
        <v>-8554731.6400000006</v>
      </c>
      <c r="G61" s="246">
        <v>-223578.22</v>
      </c>
      <c r="H61" s="245">
        <v>-8778309.8600000013</v>
      </c>
    </row>
    <row r="62" spans="1:9">
      <c r="A62" s="127"/>
      <c r="B62" s="59"/>
      <c r="C62" s="601"/>
      <c r="D62" s="601"/>
      <c r="E62" s="601"/>
      <c r="F62" s="244"/>
      <c r="G62" s="244"/>
      <c r="H62" s="251"/>
    </row>
    <row r="63" spans="1:9" ht="15.75">
      <c r="A63" s="127">
        <v>38</v>
      </c>
      <c r="B63" s="60" t="s">
        <v>268</v>
      </c>
      <c r="C63" s="602">
        <v>18330612.309999987</v>
      </c>
      <c r="D63" s="602">
        <v>28386789.389999986</v>
      </c>
      <c r="E63" s="598">
        <v>46717401.699999973</v>
      </c>
      <c r="F63" s="246">
        <v>22057057.999999993</v>
      </c>
      <c r="G63" s="246">
        <v>15396775.150500003</v>
      </c>
      <c r="H63" s="245">
        <v>37453833.1505</v>
      </c>
    </row>
    <row r="64" spans="1:9" ht="15.75">
      <c r="A64" s="125">
        <v>39</v>
      </c>
      <c r="B64" s="55" t="s">
        <v>145</v>
      </c>
      <c r="C64" s="607">
        <v>4533544.25</v>
      </c>
      <c r="D64" s="607"/>
      <c r="E64" s="598">
        <v>4533544.25</v>
      </c>
      <c r="F64" s="254">
        <v>4134188.1</v>
      </c>
      <c r="G64" s="254"/>
      <c r="H64" s="245">
        <v>4134188.1</v>
      </c>
    </row>
    <row r="65" spans="1:8" ht="15.75">
      <c r="A65" s="127">
        <v>40</v>
      </c>
      <c r="B65" s="58" t="s">
        <v>146</v>
      </c>
      <c r="C65" s="602">
        <v>13797068.059999987</v>
      </c>
      <c r="D65" s="602">
        <v>28386789.389999986</v>
      </c>
      <c r="E65" s="598">
        <v>42183857.449999973</v>
      </c>
      <c r="F65" s="246">
        <v>17922869.899999991</v>
      </c>
      <c r="G65" s="246">
        <v>15396775.150500003</v>
      </c>
      <c r="H65" s="245">
        <v>33319645.050499994</v>
      </c>
    </row>
    <row r="66" spans="1:8" ht="15.75">
      <c r="A66" s="125">
        <v>41</v>
      </c>
      <c r="B66" s="55" t="s">
        <v>147</v>
      </c>
      <c r="C66" s="607">
        <v>-23086.21</v>
      </c>
      <c r="D66" s="607"/>
      <c r="E66" s="598">
        <v>-23086.21</v>
      </c>
      <c r="F66" s="254">
        <v>0</v>
      </c>
      <c r="G66" s="254"/>
      <c r="H66" s="245">
        <v>0</v>
      </c>
    </row>
    <row r="67" spans="1:8" ht="16.5" thickBot="1">
      <c r="A67" s="129">
        <v>42</v>
      </c>
      <c r="B67" s="130" t="s">
        <v>148</v>
      </c>
      <c r="C67" s="608">
        <v>13773981.849999987</v>
      </c>
      <c r="D67" s="608">
        <v>28386789.389999986</v>
      </c>
      <c r="E67" s="600">
        <v>42160771.239999972</v>
      </c>
      <c r="F67" s="255">
        <v>17922869.899999991</v>
      </c>
      <c r="G67" s="255">
        <v>15396775.150500003</v>
      </c>
      <c r="H67" s="256">
        <v>33319645.050499994</v>
      </c>
    </row>
  </sheetData>
  <mergeCells count="2">
    <mergeCell ref="C5:E5"/>
    <mergeCell ref="F5:H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3"/>
  <sheetViews>
    <sheetView workbookViewId="0">
      <selection activeCell="L1" sqref="L1"/>
    </sheetView>
  </sheetViews>
  <sheetFormatPr defaultRowHeight="15"/>
  <cols>
    <col min="1" max="1" width="9.42578125" bestFit="1" customWidth="1"/>
    <col min="2" max="2" width="72.28515625" customWidth="1"/>
    <col min="3" max="3" width="12.7109375" customWidth="1"/>
    <col min="4" max="5" width="13.5703125" bestFit="1" customWidth="1"/>
    <col min="6" max="8" width="12.7109375" customWidth="1"/>
  </cols>
  <sheetData>
    <row r="1" spans="1:8">
      <c r="A1" s="2" t="s">
        <v>188</v>
      </c>
      <c r="B1" t="str">
        <f>Info!C2</f>
        <v>სს "ბაზისბანკი"</v>
      </c>
    </row>
    <row r="2" spans="1:8">
      <c r="A2" s="2" t="s">
        <v>189</v>
      </c>
      <c r="B2" s="455">
        <f>'1. key ratios'!B2</f>
        <v>44834</v>
      </c>
    </row>
    <row r="3" spans="1:8">
      <c r="A3" s="2"/>
    </row>
    <row r="4" spans="1:8" ht="16.5" thickBot="1">
      <c r="A4" s="2" t="s">
        <v>327</v>
      </c>
      <c r="B4" s="2"/>
      <c r="C4" s="217"/>
      <c r="D4" s="217"/>
      <c r="E4" s="217"/>
      <c r="F4" s="218"/>
      <c r="G4" s="218"/>
      <c r="H4" s="219" t="s">
        <v>93</v>
      </c>
    </row>
    <row r="5" spans="1:8" ht="15.75">
      <c r="A5" s="712" t="s">
        <v>26</v>
      </c>
      <c r="B5" s="714" t="s">
        <v>242</v>
      </c>
      <c r="C5" s="716" t="s">
        <v>194</v>
      </c>
      <c r="D5" s="716"/>
      <c r="E5" s="716"/>
      <c r="F5" s="716" t="s">
        <v>195</v>
      </c>
      <c r="G5" s="716"/>
      <c r="H5" s="717"/>
    </row>
    <row r="6" spans="1:8">
      <c r="A6" s="713"/>
      <c r="B6" s="715"/>
      <c r="C6" s="40" t="s">
        <v>27</v>
      </c>
      <c r="D6" s="40" t="s">
        <v>94</v>
      </c>
      <c r="E6" s="40" t="s">
        <v>68</v>
      </c>
      <c r="F6" s="40" t="s">
        <v>27</v>
      </c>
      <c r="G6" s="40" t="s">
        <v>94</v>
      </c>
      <c r="H6" s="41" t="s">
        <v>68</v>
      </c>
    </row>
    <row r="7" spans="1:8" s="3" customFormat="1" ht="15.75">
      <c r="A7" s="220">
        <v>1</v>
      </c>
      <c r="B7" s="221" t="s">
        <v>363</v>
      </c>
      <c r="C7" s="597">
        <v>214852422.12</v>
      </c>
      <c r="D7" s="597">
        <v>166020152.72960001</v>
      </c>
      <c r="E7" s="598">
        <v>380872574.84960002</v>
      </c>
      <c r="F7" s="236">
        <v>149253005.18000001</v>
      </c>
      <c r="G7" s="236">
        <v>78549047.868599996</v>
      </c>
      <c r="H7" s="237">
        <v>227802053.04860002</v>
      </c>
    </row>
    <row r="8" spans="1:8" s="3" customFormat="1" ht="15.75">
      <c r="A8" s="220">
        <v>1.1000000000000001</v>
      </c>
      <c r="B8" s="222" t="s">
        <v>272</v>
      </c>
      <c r="C8" s="597">
        <v>94562847.269999996</v>
      </c>
      <c r="D8" s="597">
        <v>48698382.675300002</v>
      </c>
      <c r="E8" s="598">
        <v>143261229.94529998</v>
      </c>
      <c r="F8" s="236">
        <v>68392963.480000004</v>
      </c>
      <c r="G8" s="236">
        <v>19572961.851599999</v>
      </c>
      <c r="H8" s="237">
        <v>87965925.33160001</v>
      </c>
    </row>
    <row r="9" spans="1:8" s="3" customFormat="1" ht="15.75">
      <c r="A9" s="220">
        <v>1.2</v>
      </c>
      <c r="B9" s="222" t="s">
        <v>273</v>
      </c>
      <c r="C9" s="597"/>
      <c r="D9" s="597">
        <v>566189.43999999994</v>
      </c>
      <c r="E9" s="598">
        <v>566189.43999999994</v>
      </c>
      <c r="F9" s="236"/>
      <c r="G9" s="236"/>
      <c r="H9" s="237">
        <v>0</v>
      </c>
    </row>
    <row r="10" spans="1:8" s="3" customFormat="1" ht="15.75">
      <c r="A10" s="220">
        <v>1.3</v>
      </c>
      <c r="B10" s="222" t="s">
        <v>274</v>
      </c>
      <c r="C10" s="597">
        <v>120266879.7</v>
      </c>
      <c r="D10" s="597">
        <v>116708527.71170001</v>
      </c>
      <c r="E10" s="598">
        <v>236975407.41170001</v>
      </c>
      <c r="F10" s="236">
        <v>80837346.549999997</v>
      </c>
      <c r="G10" s="236">
        <v>58916645.144000001</v>
      </c>
      <c r="H10" s="237">
        <v>139753991.69400001</v>
      </c>
    </row>
    <row r="11" spans="1:8" s="3" customFormat="1" ht="15.75">
      <c r="A11" s="220">
        <v>1.4</v>
      </c>
      <c r="B11" s="222" t="s">
        <v>275</v>
      </c>
      <c r="C11" s="597">
        <v>22695.15</v>
      </c>
      <c r="D11" s="597">
        <v>47052.902600000001</v>
      </c>
      <c r="E11" s="598">
        <v>69748.052599999995</v>
      </c>
      <c r="F11" s="236">
        <v>22695.15</v>
      </c>
      <c r="G11" s="236">
        <v>59440.873</v>
      </c>
      <c r="H11" s="237">
        <v>82136.023000000001</v>
      </c>
    </row>
    <row r="12" spans="1:8" s="3" customFormat="1" ht="29.25" customHeight="1">
      <c r="A12" s="220">
        <v>2</v>
      </c>
      <c r="B12" s="221" t="s">
        <v>276</v>
      </c>
      <c r="C12" s="597">
        <v>0</v>
      </c>
      <c r="D12" s="597">
        <v>34411860</v>
      </c>
      <c r="E12" s="598">
        <v>34411860</v>
      </c>
      <c r="F12" s="236"/>
      <c r="G12" s="236">
        <v>84553032.729599997</v>
      </c>
      <c r="H12" s="237">
        <v>84553032.729599997</v>
      </c>
    </row>
    <row r="13" spans="1:8" s="3" customFormat="1" ht="25.5">
      <c r="A13" s="220">
        <v>3</v>
      </c>
      <c r="B13" s="221" t="s">
        <v>277</v>
      </c>
      <c r="C13" s="597">
        <v>320152688</v>
      </c>
      <c r="D13" s="597">
        <v>0</v>
      </c>
      <c r="E13" s="598">
        <v>320152688</v>
      </c>
      <c r="F13" s="236">
        <v>167991469</v>
      </c>
      <c r="G13" s="236">
        <v>0</v>
      </c>
      <c r="H13" s="237">
        <v>167991469</v>
      </c>
    </row>
    <row r="14" spans="1:8" s="3" customFormat="1" ht="15.75">
      <c r="A14" s="220">
        <v>3.1</v>
      </c>
      <c r="B14" s="222" t="s">
        <v>278</v>
      </c>
      <c r="C14" s="597">
        <v>320152688</v>
      </c>
      <c r="D14" s="597"/>
      <c r="E14" s="598">
        <v>320152688</v>
      </c>
      <c r="F14" s="236">
        <v>167991469</v>
      </c>
      <c r="G14" s="236"/>
      <c r="H14" s="237">
        <v>167991469</v>
      </c>
    </row>
    <row r="15" spans="1:8" s="3" customFormat="1" ht="15.75">
      <c r="A15" s="220">
        <v>3.2</v>
      </c>
      <c r="B15" s="222" t="s">
        <v>279</v>
      </c>
      <c r="C15" s="597"/>
      <c r="D15" s="597"/>
      <c r="E15" s="598">
        <v>0</v>
      </c>
      <c r="F15" s="236"/>
      <c r="G15" s="236"/>
      <c r="H15" s="237">
        <v>0</v>
      </c>
    </row>
    <row r="16" spans="1:8" s="3" customFormat="1" ht="15.75">
      <c r="A16" s="220">
        <v>4</v>
      </c>
      <c r="B16" s="221" t="s">
        <v>280</v>
      </c>
      <c r="C16" s="597">
        <v>49903729.358823001</v>
      </c>
      <c r="D16" s="597">
        <v>744338311.3375001</v>
      </c>
      <c r="E16" s="598">
        <v>794242040.69632316</v>
      </c>
      <c r="F16" s="236">
        <v>24681670.594898</v>
      </c>
      <c r="G16" s="236">
        <v>523897941.80659497</v>
      </c>
      <c r="H16" s="237">
        <v>548579612.40149295</v>
      </c>
    </row>
    <row r="17" spans="1:8" s="3" customFormat="1" ht="15.75">
      <c r="A17" s="220">
        <v>4.0999999999999996</v>
      </c>
      <c r="B17" s="222" t="s">
        <v>281</v>
      </c>
      <c r="C17" s="597">
        <v>46079973.958823003</v>
      </c>
      <c r="D17" s="597">
        <v>740956155.75250006</v>
      </c>
      <c r="E17" s="598">
        <v>787036129.71132302</v>
      </c>
      <c r="F17" s="236">
        <v>22570170.594898</v>
      </c>
      <c r="G17" s="236">
        <v>522324050.60659498</v>
      </c>
      <c r="H17" s="237">
        <v>544894221.20149302</v>
      </c>
    </row>
    <row r="18" spans="1:8" s="3" customFormat="1" ht="15.75">
      <c r="A18" s="220">
        <v>4.2</v>
      </c>
      <c r="B18" s="222" t="s">
        <v>282</v>
      </c>
      <c r="C18" s="597">
        <v>3823755.4</v>
      </c>
      <c r="D18" s="597">
        <v>3382155.585</v>
      </c>
      <c r="E18" s="598">
        <v>7205910.9849999994</v>
      </c>
      <c r="F18" s="236">
        <v>2111500</v>
      </c>
      <c r="G18" s="236">
        <v>1573891.2</v>
      </c>
      <c r="H18" s="237">
        <v>3685391.2</v>
      </c>
    </row>
    <row r="19" spans="1:8" s="3" customFormat="1" ht="25.5">
      <c r="A19" s="220">
        <v>5</v>
      </c>
      <c r="B19" s="221" t="s">
        <v>283</v>
      </c>
      <c r="C19" s="597">
        <v>106345757.67</v>
      </c>
      <c r="D19" s="597">
        <v>4061326823.4798994</v>
      </c>
      <c r="E19" s="598">
        <v>4167672581.1498995</v>
      </c>
      <c r="F19" s="236">
        <v>57026518.310000002</v>
      </c>
      <c r="G19" s="236">
        <v>2448048222.2451997</v>
      </c>
      <c r="H19" s="237">
        <v>2505074740.5551996</v>
      </c>
    </row>
    <row r="20" spans="1:8" s="3" customFormat="1" ht="15.75">
      <c r="A20" s="220">
        <v>5.0999999999999996</v>
      </c>
      <c r="B20" s="222" t="s">
        <v>284</v>
      </c>
      <c r="C20" s="597">
        <v>22038372.34</v>
      </c>
      <c r="D20" s="597">
        <v>50856426.686300002</v>
      </c>
      <c r="E20" s="598">
        <v>72894799.026299998</v>
      </c>
      <c r="F20" s="236">
        <v>8840509.2400000002</v>
      </c>
      <c r="G20" s="236">
        <v>43806280.115099996</v>
      </c>
      <c r="H20" s="237">
        <v>52646789.355099998</v>
      </c>
    </row>
    <row r="21" spans="1:8" s="3" customFormat="1" ht="15.75">
      <c r="A21" s="220">
        <v>5.2</v>
      </c>
      <c r="B21" s="222" t="s">
        <v>285</v>
      </c>
      <c r="C21" s="597">
        <v>0</v>
      </c>
      <c r="D21" s="597">
        <v>0</v>
      </c>
      <c r="E21" s="598">
        <v>0</v>
      </c>
      <c r="F21" s="236">
        <v>0</v>
      </c>
      <c r="G21" s="236">
        <v>0</v>
      </c>
      <c r="H21" s="237">
        <v>0</v>
      </c>
    </row>
    <row r="22" spans="1:8" s="3" customFormat="1" ht="15.75">
      <c r="A22" s="220">
        <v>5.3</v>
      </c>
      <c r="B22" s="222" t="s">
        <v>286</v>
      </c>
      <c r="C22" s="597">
        <v>33805817.799999997</v>
      </c>
      <c r="D22" s="597">
        <v>3636818168.7988997</v>
      </c>
      <c r="E22" s="598">
        <v>3670623986.5988998</v>
      </c>
      <c r="F22" s="236">
        <v>28422089.98</v>
      </c>
      <c r="G22" s="236">
        <v>2344062295.0113001</v>
      </c>
      <c r="H22" s="237">
        <v>2372484384.9913001</v>
      </c>
    </row>
    <row r="23" spans="1:8" s="3" customFormat="1" ht="15.75">
      <c r="A23" s="220" t="s">
        <v>287</v>
      </c>
      <c r="B23" s="223" t="s">
        <v>288</v>
      </c>
      <c r="C23" s="597">
        <v>2239299.64</v>
      </c>
      <c r="D23" s="597">
        <v>1222171380.4865999</v>
      </c>
      <c r="E23" s="598">
        <v>1224410680.1266</v>
      </c>
      <c r="F23" s="236">
        <v>65808</v>
      </c>
      <c r="G23" s="236">
        <v>490601679.56470001</v>
      </c>
      <c r="H23" s="237">
        <v>490667487.56470001</v>
      </c>
    </row>
    <row r="24" spans="1:8" s="3" customFormat="1" ht="15.75">
      <c r="A24" s="220" t="s">
        <v>289</v>
      </c>
      <c r="B24" s="223" t="s">
        <v>290</v>
      </c>
      <c r="C24" s="597">
        <v>316862.40000000002</v>
      </c>
      <c r="D24" s="597">
        <v>1074179029.7558999</v>
      </c>
      <c r="E24" s="598">
        <v>1074495892.1559</v>
      </c>
      <c r="F24" s="236">
        <v>0</v>
      </c>
      <c r="G24" s="236">
        <v>691922144.05050004</v>
      </c>
      <c r="H24" s="237">
        <v>691922144.05050004</v>
      </c>
    </row>
    <row r="25" spans="1:8" s="3" customFormat="1" ht="15.75">
      <c r="A25" s="220" t="s">
        <v>291</v>
      </c>
      <c r="B25" s="224" t="s">
        <v>292</v>
      </c>
      <c r="C25" s="597">
        <v>0</v>
      </c>
      <c r="D25" s="597">
        <v>0</v>
      </c>
      <c r="E25" s="598">
        <v>0</v>
      </c>
      <c r="F25" s="236">
        <v>0</v>
      </c>
      <c r="G25" s="236">
        <v>0</v>
      </c>
      <c r="H25" s="237">
        <v>0</v>
      </c>
    </row>
    <row r="26" spans="1:8" s="3" customFormat="1" ht="15.75">
      <c r="A26" s="220" t="s">
        <v>293</v>
      </c>
      <c r="B26" s="223" t="s">
        <v>294</v>
      </c>
      <c r="C26" s="597">
        <v>349246.71999999997</v>
      </c>
      <c r="D26" s="597">
        <v>709638106.18570006</v>
      </c>
      <c r="E26" s="598">
        <v>709987352.90570009</v>
      </c>
      <c r="F26" s="236">
        <v>0</v>
      </c>
      <c r="G26" s="236">
        <v>658337296.62440002</v>
      </c>
      <c r="H26" s="237">
        <v>658337296.62440002</v>
      </c>
    </row>
    <row r="27" spans="1:8" s="3" customFormat="1" ht="15.75">
      <c r="A27" s="220" t="s">
        <v>295</v>
      </c>
      <c r="B27" s="223" t="s">
        <v>296</v>
      </c>
      <c r="C27" s="597">
        <v>30900409.039999999</v>
      </c>
      <c r="D27" s="597">
        <v>630829652.3707</v>
      </c>
      <c r="E27" s="598">
        <v>661730061.41069996</v>
      </c>
      <c r="F27" s="236">
        <v>28356281.98</v>
      </c>
      <c r="G27" s="236">
        <v>503201174.77170002</v>
      </c>
      <c r="H27" s="237">
        <v>531557456.75170004</v>
      </c>
    </row>
    <row r="28" spans="1:8" s="3" customFormat="1" ht="15.75">
      <c r="A28" s="220">
        <v>5.4</v>
      </c>
      <c r="B28" s="222" t="s">
        <v>297</v>
      </c>
      <c r="C28" s="597">
        <v>26082525.809999999</v>
      </c>
      <c r="D28" s="597">
        <v>69564944.854200006</v>
      </c>
      <c r="E28" s="598">
        <v>95647470.664200008</v>
      </c>
      <c r="F28" s="236">
        <v>2140919.09</v>
      </c>
      <c r="G28" s="236">
        <v>12950444.9012</v>
      </c>
      <c r="H28" s="237">
        <v>15091363.9912</v>
      </c>
    </row>
    <row r="29" spans="1:8" s="3" customFormat="1" ht="15.75">
      <c r="A29" s="220">
        <v>5.5</v>
      </c>
      <c r="B29" s="222" t="s">
        <v>298</v>
      </c>
      <c r="C29" s="597">
        <v>19219041.719999999</v>
      </c>
      <c r="D29" s="597">
        <v>304087283.14050001</v>
      </c>
      <c r="E29" s="598">
        <v>323306324.86049998</v>
      </c>
      <c r="F29" s="236">
        <v>8523000</v>
      </c>
      <c r="G29" s="236">
        <v>45511662.217600003</v>
      </c>
      <c r="H29" s="237">
        <v>54034662.217600003</v>
      </c>
    </row>
    <row r="30" spans="1:8" s="3" customFormat="1" ht="15.75">
      <c r="A30" s="220">
        <v>5.6</v>
      </c>
      <c r="B30" s="222" t="s">
        <v>299</v>
      </c>
      <c r="C30" s="597">
        <v>5200000</v>
      </c>
      <c r="D30" s="597">
        <v>0</v>
      </c>
      <c r="E30" s="598">
        <v>5200000</v>
      </c>
      <c r="F30" s="236">
        <v>9100000</v>
      </c>
      <c r="G30" s="236">
        <v>1717540</v>
      </c>
      <c r="H30" s="237">
        <v>10817540</v>
      </c>
    </row>
    <row r="31" spans="1:8" s="3" customFormat="1" ht="15.75">
      <c r="A31" s="220">
        <v>5.7</v>
      </c>
      <c r="B31" s="222" t="s">
        <v>300</v>
      </c>
      <c r="C31" s="597">
        <v>0</v>
      </c>
      <c r="D31" s="597">
        <v>0</v>
      </c>
      <c r="E31" s="598">
        <v>0</v>
      </c>
      <c r="F31" s="688">
        <v>0</v>
      </c>
      <c r="G31" s="688">
        <v>0</v>
      </c>
      <c r="H31" s="689">
        <v>0</v>
      </c>
    </row>
    <row r="32" spans="1:8" s="3" customFormat="1" ht="15.75">
      <c r="A32" s="220">
        <v>6</v>
      </c>
      <c r="B32" s="221" t="s">
        <v>301</v>
      </c>
      <c r="C32" s="597">
        <v>0</v>
      </c>
      <c r="D32" s="597">
        <v>0</v>
      </c>
      <c r="E32" s="598">
        <v>0</v>
      </c>
      <c r="F32" s="688">
        <v>0</v>
      </c>
      <c r="G32" s="688">
        <v>0</v>
      </c>
      <c r="H32" s="689">
        <v>0</v>
      </c>
    </row>
    <row r="33" spans="1:8" s="3" customFormat="1" ht="25.5">
      <c r="A33" s="220">
        <v>6.1</v>
      </c>
      <c r="B33" s="222" t="s">
        <v>364</v>
      </c>
      <c r="C33" s="597">
        <v>0</v>
      </c>
      <c r="D33" s="597">
        <v>0</v>
      </c>
      <c r="E33" s="598">
        <v>0</v>
      </c>
      <c r="F33" s="688">
        <v>0</v>
      </c>
      <c r="G33" s="688">
        <v>0</v>
      </c>
      <c r="H33" s="689">
        <v>0</v>
      </c>
    </row>
    <row r="34" spans="1:8" s="3" customFormat="1" ht="25.5">
      <c r="A34" s="220">
        <v>6.2</v>
      </c>
      <c r="B34" s="222" t="s">
        <v>302</v>
      </c>
      <c r="C34" s="597">
        <v>0</v>
      </c>
      <c r="D34" s="597">
        <v>0</v>
      </c>
      <c r="E34" s="598">
        <v>0</v>
      </c>
      <c r="F34" s="688">
        <v>0</v>
      </c>
      <c r="G34" s="688">
        <v>0</v>
      </c>
      <c r="H34" s="689">
        <v>0</v>
      </c>
    </row>
    <row r="35" spans="1:8" s="3" customFormat="1" ht="25.5">
      <c r="A35" s="220">
        <v>6.3</v>
      </c>
      <c r="B35" s="222" t="s">
        <v>303</v>
      </c>
      <c r="C35" s="597"/>
      <c r="D35" s="597"/>
      <c r="E35" s="598">
        <v>0</v>
      </c>
      <c r="F35" s="688"/>
      <c r="G35" s="688"/>
      <c r="H35" s="689">
        <v>0</v>
      </c>
    </row>
    <row r="36" spans="1:8" s="3" customFormat="1" ht="15.75">
      <c r="A36" s="220">
        <v>6.4</v>
      </c>
      <c r="B36" s="222" t="s">
        <v>304</v>
      </c>
      <c r="C36" s="597"/>
      <c r="D36" s="597"/>
      <c r="E36" s="598">
        <v>0</v>
      </c>
      <c r="F36" s="688"/>
      <c r="G36" s="688"/>
      <c r="H36" s="689">
        <v>0</v>
      </c>
    </row>
    <row r="37" spans="1:8" s="3" customFormat="1" ht="15.75">
      <c r="A37" s="220">
        <v>6.5</v>
      </c>
      <c r="B37" s="222" t="s">
        <v>305</v>
      </c>
      <c r="C37" s="597"/>
      <c r="D37" s="597"/>
      <c r="E37" s="598">
        <v>0</v>
      </c>
      <c r="F37" s="688"/>
      <c r="G37" s="688"/>
      <c r="H37" s="689">
        <v>0</v>
      </c>
    </row>
    <row r="38" spans="1:8" s="3" customFormat="1" ht="25.5">
      <c r="A38" s="220">
        <v>6.6</v>
      </c>
      <c r="B38" s="222" t="s">
        <v>306</v>
      </c>
      <c r="C38" s="597"/>
      <c r="D38" s="597"/>
      <c r="E38" s="598">
        <v>0</v>
      </c>
      <c r="F38" s="688"/>
      <c r="G38" s="688"/>
      <c r="H38" s="689">
        <v>0</v>
      </c>
    </row>
    <row r="39" spans="1:8" s="3" customFormat="1" ht="25.5">
      <c r="A39" s="220">
        <v>6.7</v>
      </c>
      <c r="B39" s="222" t="s">
        <v>307</v>
      </c>
      <c r="C39" s="597"/>
      <c r="D39" s="597"/>
      <c r="E39" s="598">
        <v>0</v>
      </c>
      <c r="F39" s="688"/>
      <c r="G39" s="688"/>
      <c r="H39" s="689">
        <v>0</v>
      </c>
    </row>
    <row r="40" spans="1:8" s="3" customFormat="1" ht="15.75">
      <c r="A40" s="220">
        <v>7</v>
      </c>
      <c r="B40" s="221" t="s">
        <v>308</v>
      </c>
      <c r="C40" s="597"/>
      <c r="D40" s="597"/>
      <c r="E40" s="598">
        <v>0</v>
      </c>
      <c r="F40" s="688"/>
      <c r="G40" s="688"/>
      <c r="H40" s="689">
        <v>0</v>
      </c>
    </row>
    <row r="41" spans="1:8" s="3" customFormat="1" ht="25.5">
      <c r="A41" s="220">
        <v>7.1</v>
      </c>
      <c r="B41" s="222" t="s">
        <v>309</v>
      </c>
      <c r="C41" s="597">
        <v>5194684.08</v>
      </c>
      <c r="D41" s="597">
        <v>16363.4064</v>
      </c>
      <c r="E41" s="598">
        <v>5211047.4863999998</v>
      </c>
      <c r="F41" s="236">
        <v>122717.78</v>
      </c>
      <c r="G41" s="236">
        <v>4046.0009</v>
      </c>
      <c r="H41" s="237">
        <v>126763.7809</v>
      </c>
    </row>
    <row r="42" spans="1:8" s="3" customFormat="1" ht="25.5">
      <c r="A42" s="220">
        <v>7.2</v>
      </c>
      <c r="B42" s="222" t="s">
        <v>310</v>
      </c>
      <c r="C42" s="597">
        <v>5048118.2999999803</v>
      </c>
      <c r="D42" s="597">
        <v>564867.97740000021</v>
      </c>
      <c r="E42" s="598">
        <v>5612986.2773999805</v>
      </c>
      <c r="F42" s="236">
        <v>375594.16999999975</v>
      </c>
      <c r="G42" s="236">
        <v>1073705.7517999997</v>
      </c>
      <c r="H42" s="237">
        <v>1449299.9217999994</v>
      </c>
    </row>
    <row r="43" spans="1:8" s="3" customFormat="1" ht="25.5">
      <c r="A43" s="220">
        <v>7.3</v>
      </c>
      <c r="B43" s="222" t="s">
        <v>311</v>
      </c>
      <c r="C43" s="597">
        <v>34664658.220000006</v>
      </c>
      <c r="D43" s="597">
        <v>6732254.9493429996</v>
      </c>
      <c r="E43" s="598">
        <v>41396913.16934301</v>
      </c>
      <c r="F43" s="236">
        <v>5830500.9100000001</v>
      </c>
      <c r="G43" s="236">
        <v>1267249.9351429995</v>
      </c>
      <c r="H43" s="237">
        <v>7097750.8451429997</v>
      </c>
    </row>
    <row r="44" spans="1:8" s="3" customFormat="1" ht="25.5">
      <c r="A44" s="220">
        <v>7.4</v>
      </c>
      <c r="B44" s="222" t="s">
        <v>312</v>
      </c>
      <c r="C44" s="597">
        <v>20410007.899999857</v>
      </c>
      <c r="D44" s="597">
        <v>7122580.6975999875</v>
      </c>
      <c r="E44" s="598">
        <v>27532588.597599845</v>
      </c>
      <c r="F44" s="236">
        <v>3352859.1300000027</v>
      </c>
      <c r="G44" s="236">
        <v>9510457.9438999929</v>
      </c>
      <c r="H44" s="237">
        <v>12863317.073899996</v>
      </c>
    </row>
    <row r="45" spans="1:8" s="3" customFormat="1" ht="15.75">
      <c r="A45" s="220">
        <v>8</v>
      </c>
      <c r="B45" s="221" t="s">
        <v>313</v>
      </c>
      <c r="C45" s="236"/>
      <c r="D45" s="236"/>
      <c r="E45" s="257">
        <f t="shared" ref="E45:E53" si="0">C45+D45</f>
        <v>0</v>
      </c>
      <c r="F45" s="236"/>
      <c r="G45" s="236"/>
      <c r="H45" s="237">
        <v>0</v>
      </c>
    </row>
    <row r="46" spans="1:8" s="3" customFormat="1" ht="15.75">
      <c r="A46" s="220">
        <v>8.1</v>
      </c>
      <c r="B46" s="222" t="s">
        <v>314</v>
      </c>
      <c r="C46" s="236"/>
      <c r="D46" s="236"/>
      <c r="E46" s="257">
        <f t="shared" si="0"/>
        <v>0</v>
      </c>
      <c r="F46" s="236"/>
      <c r="G46" s="236"/>
      <c r="H46" s="237">
        <v>0</v>
      </c>
    </row>
    <row r="47" spans="1:8" s="3" customFormat="1" ht="15.75">
      <c r="A47" s="220">
        <v>8.1999999999999993</v>
      </c>
      <c r="B47" s="222" t="s">
        <v>315</v>
      </c>
      <c r="C47" s="236"/>
      <c r="D47" s="236"/>
      <c r="E47" s="257">
        <f t="shared" si="0"/>
        <v>0</v>
      </c>
      <c r="F47" s="236"/>
      <c r="G47" s="236"/>
      <c r="H47" s="237">
        <v>0</v>
      </c>
    </row>
    <row r="48" spans="1:8" s="3" customFormat="1" ht="15.75">
      <c r="A48" s="220">
        <v>8.3000000000000007</v>
      </c>
      <c r="B48" s="222" t="s">
        <v>316</v>
      </c>
      <c r="C48" s="236"/>
      <c r="D48" s="236"/>
      <c r="E48" s="257">
        <f t="shared" si="0"/>
        <v>0</v>
      </c>
      <c r="F48" s="236"/>
      <c r="G48" s="236"/>
      <c r="H48" s="237">
        <v>0</v>
      </c>
    </row>
    <row r="49" spans="1:8" s="3" customFormat="1" ht="15.75">
      <c r="A49" s="220">
        <v>8.4</v>
      </c>
      <c r="B49" s="222" t="s">
        <v>317</v>
      </c>
      <c r="C49" s="236"/>
      <c r="D49" s="236"/>
      <c r="E49" s="257">
        <f t="shared" si="0"/>
        <v>0</v>
      </c>
      <c r="F49" s="236"/>
      <c r="G49" s="236"/>
      <c r="H49" s="237">
        <v>0</v>
      </c>
    </row>
    <row r="50" spans="1:8" s="3" customFormat="1" ht="15.75">
      <c r="A50" s="220">
        <v>8.5</v>
      </c>
      <c r="B50" s="222" t="s">
        <v>318</v>
      </c>
      <c r="C50" s="236"/>
      <c r="D50" s="236"/>
      <c r="E50" s="257">
        <f t="shared" si="0"/>
        <v>0</v>
      </c>
      <c r="F50" s="236"/>
      <c r="G50" s="236"/>
      <c r="H50" s="237">
        <v>0</v>
      </c>
    </row>
    <row r="51" spans="1:8" s="3" customFormat="1" ht="15.75">
      <c r="A51" s="220">
        <v>8.6</v>
      </c>
      <c r="B51" s="222" t="s">
        <v>319</v>
      </c>
      <c r="C51" s="236"/>
      <c r="D51" s="236"/>
      <c r="E51" s="257">
        <f t="shared" si="0"/>
        <v>0</v>
      </c>
      <c r="F51" s="236"/>
      <c r="G51" s="236"/>
      <c r="H51" s="237">
        <v>0</v>
      </c>
    </row>
    <row r="52" spans="1:8" s="3" customFormat="1" ht="15.75">
      <c r="A52" s="220">
        <v>8.6999999999999993</v>
      </c>
      <c r="B52" s="222" t="s">
        <v>320</v>
      </c>
      <c r="C52" s="236"/>
      <c r="D52" s="236"/>
      <c r="E52" s="257">
        <f t="shared" si="0"/>
        <v>0</v>
      </c>
      <c r="F52" s="236"/>
      <c r="G52" s="236"/>
      <c r="H52" s="237">
        <v>0</v>
      </c>
    </row>
    <row r="53" spans="1:8" s="3" customFormat="1" ht="16.5" thickBot="1">
      <c r="A53" s="225">
        <v>9</v>
      </c>
      <c r="B53" s="226" t="s">
        <v>321</v>
      </c>
      <c r="C53" s="258"/>
      <c r="D53" s="258"/>
      <c r="E53" s="259">
        <f t="shared" si="0"/>
        <v>0</v>
      </c>
      <c r="F53" s="258"/>
      <c r="G53" s="258"/>
      <c r="H53" s="243">
        <f t="shared" ref="H53" si="1">F53+G53</f>
        <v>0</v>
      </c>
    </row>
  </sheetData>
  <mergeCells count="4">
    <mergeCell ref="A5:A6"/>
    <mergeCell ref="B5:B6"/>
    <mergeCell ref="C5:E5"/>
    <mergeCell ref="F5:H5"/>
  </mergeCells>
  <pageMargins left="0.25" right="0.25" top="0.75" bottom="0.75" header="0.3" footer="0.3"/>
  <pageSetup paperSize="9" scale="6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workbookViewId="0">
      <pane xSplit="1" ySplit="4" topLeftCell="B5" activePane="bottomRight" state="frozen"/>
      <selection activeCell="L35" sqref="L35"/>
      <selection pane="topRight" activeCell="L35" sqref="L35"/>
      <selection pane="bottomLeft" activeCell="L35" sqref="L35"/>
      <selection pane="bottomRight" activeCell="L35" sqref="L35"/>
    </sheetView>
  </sheetViews>
  <sheetFormatPr defaultColWidth="9.140625" defaultRowHeight="12.75"/>
  <cols>
    <col min="1" max="1" width="9.42578125" style="2" bestFit="1" customWidth="1"/>
    <col min="2" max="2" width="93.42578125" style="2" customWidth="1"/>
    <col min="3" max="4" width="12.7109375" style="2" customWidth="1"/>
    <col min="5" max="7" width="10.85546875" style="13" bestFit="1" customWidth="1"/>
    <col min="8" max="11" width="9.7109375" style="13" customWidth="1"/>
    <col min="12" max="16384" width="9.140625" style="13"/>
  </cols>
  <sheetData>
    <row r="1" spans="1:10" ht="15">
      <c r="A1" s="18" t="s">
        <v>188</v>
      </c>
      <c r="B1" s="17" t="str">
        <f>Info!C2</f>
        <v>სს "ბაზისბანკი"</v>
      </c>
      <c r="C1" s="17"/>
      <c r="D1" s="325"/>
    </row>
    <row r="2" spans="1:10" ht="15">
      <c r="A2" s="18" t="s">
        <v>189</v>
      </c>
      <c r="B2" s="437">
        <v>44834</v>
      </c>
      <c r="C2" s="30"/>
      <c r="D2" s="19"/>
      <c r="E2" s="12"/>
      <c r="F2" s="12"/>
      <c r="G2" s="12"/>
      <c r="H2" s="12"/>
    </row>
    <row r="3" spans="1:10" ht="15">
      <c r="A3" s="18"/>
      <c r="B3" s="17"/>
      <c r="C3" s="30"/>
      <c r="D3" s="19"/>
      <c r="E3" s="12"/>
      <c r="F3" s="12"/>
      <c r="G3" s="12"/>
      <c r="H3" s="12"/>
    </row>
    <row r="4" spans="1:10" ht="15" customHeight="1" thickBot="1">
      <c r="A4" s="214" t="s">
        <v>328</v>
      </c>
      <c r="B4" s="215" t="s">
        <v>187</v>
      </c>
      <c r="C4" s="216" t="s">
        <v>93</v>
      </c>
    </row>
    <row r="5" spans="1:10" ht="15" customHeight="1">
      <c r="A5" s="212" t="s">
        <v>26</v>
      </c>
      <c r="B5" s="213"/>
      <c r="C5" s="438" t="str">
        <f>INT((MONTH($B$2))/3)&amp;"Q"&amp;"-"&amp;YEAR($B$2)</f>
        <v>3Q-2022</v>
      </c>
      <c r="D5" s="438" t="str">
        <f>IF(INT(MONTH($B$2))=3,"4"&amp;"Q"&amp;"-"&amp;YEAR($B$2)-1,IF(INT(MONTH($B$2))=6,"1"&amp;"Q"&amp;"-"&amp;YEAR($B$2),IF(INT(MONTH($B$2))=9,"2"&amp;"Q"&amp;"-"&amp;YEAR($B$2),IF(INT(MONTH($B$2))=12,"3"&amp;"Q"&amp;"-"&amp;YEAR($B$2),0))))</f>
        <v>2Q-2022</v>
      </c>
      <c r="E5" s="438" t="str">
        <f>IF(INT(MONTH($B$2))=3,"3"&amp;"Q"&amp;"-"&amp;YEAR($B$2)-1,IF(INT(MONTH($B$2))=6,"4"&amp;"Q"&amp;"-"&amp;YEAR($B$2)-1,IF(INT(MONTH($B$2))=9,"1"&amp;"Q"&amp;"-"&amp;YEAR($B$2),IF(INT(MONTH($B$2))=12,"2"&amp;"Q"&amp;"-"&amp;YEAR($B$2),0))))</f>
        <v>1Q-2022</v>
      </c>
      <c r="F5" s="438" t="str">
        <f>IF(INT(MONTH($B$2))=3,"2"&amp;"Q"&amp;"-"&amp;YEAR($B$2)-1,IF(INT(MONTH($B$2))=6,"3"&amp;"Q"&amp;"-"&amp;YEAR($B$2)-1,IF(INT(MONTH($B$2))=9,"4"&amp;"Q"&amp;"-"&amp;YEAR($B$2)-1,IF(INT(MONTH($B$2))=12,"1"&amp;"Q"&amp;"-"&amp;YEAR($B$2),0))))</f>
        <v>4Q-2021</v>
      </c>
      <c r="G5" s="438" t="str">
        <f>IF(INT(MONTH($B$2))=3,"1"&amp;"Q"&amp;"-"&amp;YEAR($B$2)-1,IF(INT(MONTH($B$2))=6,"2"&amp;"Q"&amp;"-"&amp;YEAR($B$2)-1,IF(INT(MONTH($B$2))=9,"3"&amp;"Q"&amp;"-"&amp;YEAR($B$2)-1,IF(INT(MONTH($B$2))=12,"4"&amp;"Q"&amp;"-"&amp;YEAR($B$2)-1,0))))</f>
        <v>3Q-2021</v>
      </c>
    </row>
    <row r="6" spans="1:10" ht="15" customHeight="1">
      <c r="A6" s="366">
        <v>1</v>
      </c>
      <c r="B6" s="422" t="s">
        <v>192</v>
      </c>
      <c r="C6" s="367">
        <f>C7+C9+C10</f>
        <v>2316345344.2600007</v>
      </c>
      <c r="D6" s="425">
        <v>2240819310.4965529</v>
      </c>
      <c r="E6" s="368">
        <v>2267722418.8277125</v>
      </c>
      <c r="F6" s="367">
        <v>1551535443.9435146</v>
      </c>
      <c r="G6" s="426">
        <v>1413143947.7199309</v>
      </c>
      <c r="J6" s="609"/>
    </row>
    <row r="7" spans="1:10" ht="15" customHeight="1">
      <c r="A7" s="366">
        <v>1.1000000000000001</v>
      </c>
      <c r="B7" s="369" t="s">
        <v>473</v>
      </c>
      <c r="C7" s="370">
        <v>2114495637.8257749</v>
      </c>
      <c r="D7" s="427">
        <v>2049265492.2228818</v>
      </c>
      <c r="E7" s="370">
        <v>2103232531.1194913</v>
      </c>
      <c r="F7" s="370">
        <v>1419210638.4882307</v>
      </c>
      <c r="G7" s="428">
        <v>1299153402.9979839</v>
      </c>
      <c r="J7" s="609"/>
    </row>
    <row r="8" spans="1:10" ht="25.5">
      <c r="A8" s="366" t="s">
        <v>248</v>
      </c>
      <c r="B8" s="371" t="s">
        <v>322</v>
      </c>
      <c r="C8" s="370">
        <v>42500000</v>
      </c>
      <c r="D8" s="427">
        <v>42500000</v>
      </c>
      <c r="E8" s="370">
        <v>42500000</v>
      </c>
      <c r="F8" s="370">
        <v>42500000</v>
      </c>
      <c r="G8" s="428">
        <v>42500000</v>
      </c>
      <c r="J8" s="609"/>
    </row>
    <row r="9" spans="1:10" ht="15" customHeight="1">
      <c r="A9" s="366">
        <v>1.2</v>
      </c>
      <c r="B9" s="369" t="s">
        <v>22</v>
      </c>
      <c r="C9" s="370">
        <v>201849706.43422592</v>
      </c>
      <c r="D9" s="427">
        <v>191553818.27367109</v>
      </c>
      <c r="E9" s="370">
        <v>164489887.70822111</v>
      </c>
      <c r="F9" s="370">
        <v>132324805.45528381</v>
      </c>
      <c r="G9" s="428">
        <v>113990544.7219469</v>
      </c>
      <c r="J9" s="609"/>
    </row>
    <row r="10" spans="1:10" ht="15" customHeight="1">
      <c r="A10" s="366">
        <v>1.3</v>
      </c>
      <c r="B10" s="423" t="s">
        <v>77</v>
      </c>
      <c r="C10" s="372">
        <v>0</v>
      </c>
      <c r="D10" s="427">
        <v>0</v>
      </c>
      <c r="E10" s="372">
        <v>0</v>
      </c>
      <c r="F10" s="370">
        <v>0</v>
      </c>
      <c r="G10" s="429">
        <v>0</v>
      </c>
      <c r="J10" s="609"/>
    </row>
    <row r="11" spans="1:10" ht="15" customHeight="1">
      <c r="A11" s="366">
        <v>2</v>
      </c>
      <c r="B11" s="422" t="s">
        <v>193</v>
      </c>
      <c r="C11" s="370">
        <v>5241271.5455</v>
      </c>
      <c r="D11" s="427">
        <v>9755490.1973999999</v>
      </c>
      <c r="E11" s="370">
        <v>16737625.80652</v>
      </c>
      <c r="F11" s="370">
        <v>31742221.117800001</v>
      </c>
      <c r="G11" s="428">
        <v>16581835.9473</v>
      </c>
      <c r="J11" s="609"/>
    </row>
    <row r="12" spans="1:10" ht="15" customHeight="1">
      <c r="A12" s="383">
        <v>3</v>
      </c>
      <c r="B12" s="424" t="s">
        <v>191</v>
      </c>
      <c r="C12" s="372">
        <v>123197247</v>
      </c>
      <c r="D12" s="427">
        <v>123197247</v>
      </c>
      <c r="E12" s="372">
        <v>123197247</v>
      </c>
      <c r="F12" s="370">
        <v>123197246.72912499</v>
      </c>
      <c r="G12" s="429">
        <v>117186129</v>
      </c>
      <c r="J12" s="609"/>
    </row>
    <row r="13" spans="1:10" ht="15" customHeight="1" thickBot="1">
      <c r="A13" s="132">
        <v>4</v>
      </c>
      <c r="B13" s="432" t="s">
        <v>249</v>
      </c>
      <c r="C13" s="260">
        <f>C6+C11+C12</f>
        <v>2444783862.8055005</v>
      </c>
      <c r="D13" s="430">
        <v>2373772047.693953</v>
      </c>
      <c r="E13" s="261">
        <v>2407657291.6342325</v>
      </c>
      <c r="F13" s="260">
        <v>1706474911.7904396</v>
      </c>
      <c r="G13" s="431">
        <v>1546911912.6672308</v>
      </c>
      <c r="J13" s="609"/>
    </row>
    <row r="14" spans="1:10">
      <c r="B14" s="24"/>
    </row>
    <row r="15" spans="1:10" ht="25.5">
      <c r="B15" s="105" t="s">
        <v>474</v>
      </c>
    </row>
    <row r="16" spans="1:10">
      <c r="B16" s="105"/>
    </row>
    <row r="17" spans="2:2">
      <c r="B17" s="105"/>
    </row>
    <row r="18" spans="2:2">
      <c r="B18" s="105"/>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pane xSplit="1" ySplit="4" topLeftCell="B5" activePane="bottomRight" state="frozen"/>
      <selection activeCell="L35" sqref="L35"/>
      <selection pane="topRight" activeCell="L35" sqref="L35"/>
      <selection pane="bottomLeft" activeCell="L35" sqref="L35"/>
      <selection pane="bottomRight" activeCell="L35" sqref="L35"/>
    </sheetView>
  </sheetViews>
  <sheetFormatPr defaultRowHeight="15"/>
  <cols>
    <col min="1" max="1" width="9.42578125" style="2" bestFit="1" customWidth="1"/>
    <col min="2" max="2" width="58.85546875" style="2" customWidth="1"/>
    <col min="3" max="3" width="56.5703125" style="2" customWidth="1"/>
  </cols>
  <sheetData>
    <row r="1" spans="1:3">
      <c r="A1" s="2" t="s">
        <v>188</v>
      </c>
      <c r="B1" s="325" t="str">
        <f>Info!C2</f>
        <v>სს "ბაზისბანკი"</v>
      </c>
    </row>
    <row r="2" spans="1:3">
      <c r="A2" s="2" t="s">
        <v>189</v>
      </c>
      <c r="B2" s="455">
        <f>'1. key ratios'!B2</f>
        <v>44834</v>
      </c>
    </row>
    <row r="4" spans="1:3" ht="25.5" customHeight="1" thickBot="1">
      <c r="A4" s="227" t="s">
        <v>329</v>
      </c>
      <c r="B4" s="62" t="s">
        <v>149</v>
      </c>
      <c r="C4" s="14"/>
    </row>
    <row r="5" spans="1:3" ht="15.75">
      <c r="A5" s="11"/>
      <c r="B5" s="418" t="s">
        <v>150</v>
      </c>
      <c r="C5" s="435" t="s">
        <v>485</v>
      </c>
    </row>
    <row r="6" spans="1:3">
      <c r="A6" s="15">
        <v>1</v>
      </c>
      <c r="B6" s="63" t="s">
        <v>736</v>
      </c>
      <c r="C6" s="433" t="s">
        <v>737</v>
      </c>
    </row>
    <row r="7" spans="1:3">
      <c r="A7" s="15">
        <v>2</v>
      </c>
      <c r="B7" s="63" t="s">
        <v>733</v>
      </c>
      <c r="C7" s="433" t="s">
        <v>738</v>
      </c>
    </row>
    <row r="8" spans="1:3">
      <c r="A8" s="15">
        <v>3</v>
      </c>
      <c r="B8" s="63" t="s">
        <v>739</v>
      </c>
      <c r="C8" s="433" t="s">
        <v>740</v>
      </c>
    </row>
    <row r="9" spans="1:3">
      <c r="A9" s="15">
        <v>4</v>
      </c>
      <c r="B9" s="63" t="s">
        <v>741</v>
      </c>
      <c r="C9" s="433" t="s">
        <v>740</v>
      </c>
    </row>
    <row r="10" spans="1:3">
      <c r="A10" s="15">
        <v>5</v>
      </c>
      <c r="B10" s="63" t="s">
        <v>742</v>
      </c>
      <c r="C10" s="433" t="s">
        <v>737</v>
      </c>
    </row>
    <row r="11" spans="1:3">
      <c r="A11" s="15"/>
      <c r="B11" s="718"/>
      <c r="C11" s="719"/>
    </row>
    <row r="12" spans="1:3" ht="30">
      <c r="A12" s="15"/>
      <c r="B12" s="587" t="s">
        <v>151</v>
      </c>
      <c r="C12" s="436" t="s">
        <v>486</v>
      </c>
    </row>
    <row r="13" spans="1:3" ht="15.75">
      <c r="A13" s="15">
        <v>1</v>
      </c>
      <c r="B13" s="28" t="s">
        <v>734</v>
      </c>
      <c r="C13" s="434" t="s">
        <v>743</v>
      </c>
    </row>
    <row r="14" spans="1:3" ht="15.75">
      <c r="A14" s="15">
        <v>2</v>
      </c>
      <c r="B14" s="28" t="s">
        <v>744</v>
      </c>
      <c r="C14" s="434" t="s">
        <v>745</v>
      </c>
    </row>
    <row r="15" spans="1:3" ht="15.75">
      <c r="A15" s="15">
        <v>3</v>
      </c>
      <c r="B15" s="28" t="s">
        <v>746</v>
      </c>
      <c r="C15" s="434" t="s">
        <v>747</v>
      </c>
    </row>
    <row r="16" spans="1:3" ht="15.75">
      <c r="A16" s="15">
        <v>4</v>
      </c>
      <c r="B16" s="28" t="s">
        <v>748</v>
      </c>
      <c r="C16" s="434" t="s">
        <v>749</v>
      </c>
    </row>
    <row r="17" spans="1:3" ht="15.75">
      <c r="A17" s="15">
        <v>5</v>
      </c>
      <c r="B17" s="28" t="s">
        <v>750</v>
      </c>
      <c r="C17" s="434" t="s">
        <v>751</v>
      </c>
    </row>
    <row r="18" spans="1:3" ht="15.75">
      <c r="A18" s="15">
        <v>6</v>
      </c>
      <c r="B18" s="28" t="s">
        <v>752</v>
      </c>
      <c r="C18" s="434" t="s">
        <v>753</v>
      </c>
    </row>
    <row r="19" spans="1:3" ht="15.75">
      <c r="A19" s="15">
        <v>7</v>
      </c>
      <c r="B19" s="28" t="s">
        <v>754</v>
      </c>
      <c r="C19" s="434" t="s">
        <v>755</v>
      </c>
    </row>
    <row r="20" spans="1:3" ht="15.75" customHeight="1">
      <c r="A20" s="15"/>
      <c r="B20" s="28"/>
      <c r="C20" s="29"/>
    </row>
    <row r="21" spans="1:3" ht="30" customHeight="1">
      <c r="A21" s="15"/>
      <c r="B21" s="720" t="s">
        <v>152</v>
      </c>
      <c r="C21" s="721"/>
    </row>
    <row r="22" spans="1:3">
      <c r="A22" s="15">
        <v>1</v>
      </c>
      <c r="B22" s="63" t="s">
        <v>756</v>
      </c>
      <c r="C22" s="690">
        <v>0.91598172861293459</v>
      </c>
    </row>
    <row r="23" spans="1:3" ht="15.75" customHeight="1">
      <c r="A23" s="15">
        <v>2</v>
      </c>
      <c r="B23" s="63" t="s">
        <v>757</v>
      </c>
      <c r="C23" s="690">
        <v>6.9155295356997867E-2</v>
      </c>
    </row>
    <row r="24" spans="1:3" ht="29.25" customHeight="1">
      <c r="A24" s="15"/>
      <c r="B24" s="720" t="s">
        <v>269</v>
      </c>
      <c r="C24" s="721"/>
    </row>
    <row r="25" spans="1:3">
      <c r="A25" s="15">
        <v>1</v>
      </c>
      <c r="B25" s="63" t="s">
        <v>758</v>
      </c>
      <c r="C25" s="691">
        <v>0.91561533592148947</v>
      </c>
    </row>
    <row r="26" spans="1:3" ht="16.5" thickBot="1">
      <c r="A26" s="16">
        <v>2</v>
      </c>
      <c r="B26" s="64" t="s">
        <v>757</v>
      </c>
      <c r="C26" s="692">
        <v>6.9155295356997867E-2</v>
      </c>
    </row>
  </sheetData>
  <mergeCells count="3">
    <mergeCell ref="B11:C11"/>
    <mergeCell ref="B24:C24"/>
    <mergeCell ref="B21:C21"/>
  </mergeCells>
  <dataValidations count="1">
    <dataValidation type="list" allowBlank="1" showInputMessage="1" showErrorMessage="1" sqref="C6:C10">
      <formula1>"დამოუკიდებელი წევრი, არადამოუკიდებელ წევრი, დამოუკიდებელი თავმჯდომარე, არადამოუკიდებელი თავმჯდომარე"</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workbookViewId="0">
      <pane xSplit="1" ySplit="5" topLeftCell="B6" activePane="bottomRight" state="frozen"/>
      <selection activeCell="L35" sqref="L35"/>
      <selection pane="topRight" activeCell="L35" sqref="L35"/>
      <selection pane="bottomLeft" activeCell="L35" sqref="L35"/>
      <selection pane="bottomRight" activeCell="L35" sqref="L35"/>
    </sheetView>
  </sheetViews>
  <sheetFormatPr defaultRowHeight="15"/>
  <cols>
    <col min="1" max="1" width="9.42578125" style="2" bestFit="1" customWidth="1"/>
    <col min="2" max="2" width="47.42578125" style="2" customWidth="1"/>
    <col min="3" max="3" width="28" style="2" customWidth="1"/>
    <col min="4" max="4" width="22.42578125" style="2" customWidth="1"/>
    <col min="5" max="5" width="18.85546875" style="2" customWidth="1"/>
    <col min="6" max="6" width="12" bestFit="1" customWidth="1"/>
    <col min="7" max="7" width="12.42578125" bestFit="1" customWidth="1"/>
  </cols>
  <sheetData>
    <row r="1" spans="1:8" ht="15.75">
      <c r="A1" s="18" t="s">
        <v>188</v>
      </c>
      <c r="B1" s="17" t="str">
        <f>Info!C2</f>
        <v>სს "ბაზისბანკი"</v>
      </c>
    </row>
    <row r="2" spans="1:8" s="22" customFormat="1" ht="15.75" customHeight="1">
      <c r="A2" s="22" t="s">
        <v>189</v>
      </c>
      <c r="B2" s="455">
        <f>'1. key ratios'!B2</f>
        <v>44834</v>
      </c>
    </row>
    <row r="3" spans="1:8" s="22" customFormat="1" ht="15.75" customHeight="1"/>
    <row r="4" spans="1:8" s="22" customFormat="1" ht="15.75" customHeight="1" thickBot="1">
      <c r="A4" s="228" t="s">
        <v>330</v>
      </c>
      <c r="B4" s="229" t="s">
        <v>259</v>
      </c>
      <c r="C4" s="191"/>
      <c r="D4" s="191"/>
      <c r="E4" s="192" t="s">
        <v>93</v>
      </c>
    </row>
    <row r="5" spans="1:8" s="120" customFormat="1" ht="17.45" customHeight="1">
      <c r="A5" s="336"/>
      <c r="B5" s="337"/>
      <c r="C5" s="190" t="s">
        <v>0</v>
      </c>
      <c r="D5" s="190" t="s">
        <v>1</v>
      </c>
      <c r="E5" s="338" t="s">
        <v>2</v>
      </c>
    </row>
    <row r="6" spans="1:8" s="156" customFormat="1" ht="14.45" customHeight="1">
      <c r="A6" s="339"/>
      <c r="B6" s="722" t="s">
        <v>231</v>
      </c>
      <c r="C6" s="722" t="s">
        <v>230</v>
      </c>
      <c r="D6" s="723" t="s">
        <v>229</v>
      </c>
      <c r="E6" s="724"/>
      <c r="G6"/>
    </row>
    <row r="7" spans="1:8" s="156" customFormat="1" ht="99.6" customHeight="1">
      <c r="A7" s="339"/>
      <c r="B7" s="722"/>
      <c r="C7" s="722"/>
      <c r="D7" s="334" t="s">
        <v>228</v>
      </c>
      <c r="E7" s="335" t="s">
        <v>391</v>
      </c>
      <c r="G7"/>
    </row>
    <row r="8" spans="1:8">
      <c r="A8" s="340">
        <v>1</v>
      </c>
      <c r="B8" s="341" t="s">
        <v>154</v>
      </c>
      <c r="C8" s="342">
        <v>76155656.447799996</v>
      </c>
      <c r="D8" s="342"/>
      <c r="E8" s="343">
        <v>76155656.447799996</v>
      </c>
      <c r="F8" s="6"/>
      <c r="G8" s="6"/>
      <c r="H8" s="6"/>
    </row>
    <row r="9" spans="1:8">
      <c r="A9" s="340">
        <v>2</v>
      </c>
      <c r="B9" s="341" t="s">
        <v>155</v>
      </c>
      <c r="C9" s="342">
        <v>210752895.8134</v>
      </c>
      <c r="D9" s="342"/>
      <c r="E9" s="343">
        <v>210752895.8134</v>
      </c>
      <c r="F9" s="6"/>
      <c r="G9" s="6"/>
      <c r="H9" s="6"/>
    </row>
    <row r="10" spans="1:8">
      <c r="A10" s="340">
        <v>3</v>
      </c>
      <c r="B10" s="341" t="s">
        <v>227</v>
      </c>
      <c r="C10" s="342">
        <v>156489982.86500001</v>
      </c>
      <c r="D10" s="342"/>
      <c r="E10" s="343">
        <v>156489982.86500001</v>
      </c>
      <c r="F10" s="6"/>
      <c r="G10" s="6"/>
      <c r="H10" s="6"/>
    </row>
    <row r="11" spans="1:8">
      <c r="A11" s="340">
        <v>4</v>
      </c>
      <c r="B11" s="341" t="s">
        <v>185</v>
      </c>
      <c r="C11" s="342">
        <v>125220830</v>
      </c>
      <c r="D11" s="342"/>
      <c r="E11" s="343">
        <v>125220830</v>
      </c>
      <c r="F11" s="6"/>
      <c r="G11" s="6"/>
      <c r="H11" s="6"/>
    </row>
    <row r="12" spans="1:8">
      <c r="A12" s="340">
        <v>5</v>
      </c>
      <c r="B12" s="341" t="s">
        <v>157</v>
      </c>
      <c r="C12" s="342">
        <v>219041045.70000002</v>
      </c>
      <c r="D12" s="342"/>
      <c r="E12" s="343">
        <v>219041045.70000002</v>
      </c>
      <c r="F12" s="6"/>
      <c r="G12" s="6"/>
      <c r="H12" s="6"/>
    </row>
    <row r="13" spans="1:8">
      <c r="A13" s="340">
        <v>6.1</v>
      </c>
      <c r="B13" s="341" t="s">
        <v>158</v>
      </c>
      <c r="C13" s="344">
        <v>2043006348.2070999</v>
      </c>
      <c r="D13" s="342"/>
      <c r="E13" s="343">
        <v>2043006348.2070999</v>
      </c>
      <c r="F13" s="6"/>
      <c r="G13" s="6"/>
      <c r="H13" s="6"/>
    </row>
    <row r="14" spans="1:8">
      <c r="A14" s="340">
        <v>6.2</v>
      </c>
      <c r="B14" s="345" t="s">
        <v>159</v>
      </c>
      <c r="C14" s="344">
        <v>-81876169.583700001</v>
      </c>
      <c r="D14" s="342"/>
      <c r="E14" s="343">
        <v>-81876169.583700001</v>
      </c>
      <c r="F14" s="6"/>
      <c r="G14" s="6"/>
      <c r="H14" s="6"/>
    </row>
    <row r="15" spans="1:8">
      <c r="A15" s="340">
        <v>6</v>
      </c>
      <c r="B15" s="341" t="s">
        <v>226</v>
      </c>
      <c r="C15" s="342">
        <v>1961130178.6234</v>
      </c>
      <c r="D15" s="342"/>
      <c r="E15" s="343">
        <v>1961130178.6234</v>
      </c>
      <c r="F15" s="6"/>
      <c r="G15" s="6"/>
      <c r="H15" s="6"/>
    </row>
    <row r="16" spans="1:8">
      <c r="A16" s="340">
        <v>7</v>
      </c>
      <c r="B16" s="341" t="s">
        <v>161</v>
      </c>
      <c r="C16" s="342">
        <v>23204222.642700002</v>
      </c>
      <c r="D16" s="342"/>
      <c r="E16" s="343">
        <v>23204222.642700002</v>
      </c>
      <c r="F16" s="6"/>
      <c r="G16" s="6"/>
      <c r="H16" s="6"/>
    </row>
    <row r="17" spans="1:8">
      <c r="A17" s="340">
        <v>8</v>
      </c>
      <c r="B17" s="341" t="s">
        <v>162</v>
      </c>
      <c r="C17" s="342">
        <v>8386103.6699999999</v>
      </c>
      <c r="D17" s="342"/>
      <c r="E17" s="343">
        <v>8386103.6699999999</v>
      </c>
      <c r="F17" s="6"/>
      <c r="G17" s="6"/>
      <c r="H17" s="6"/>
    </row>
    <row r="18" spans="1:8">
      <c r="A18" s="340">
        <v>9</v>
      </c>
      <c r="B18" s="341" t="s">
        <v>163</v>
      </c>
      <c r="C18" s="342">
        <v>17062704.66</v>
      </c>
      <c r="D18" s="342"/>
      <c r="E18" s="343">
        <v>17062704.66</v>
      </c>
      <c r="F18" s="6"/>
      <c r="G18" s="6"/>
      <c r="H18" s="6"/>
    </row>
    <row r="19" spans="1:8" ht="25.5">
      <c r="A19" s="340">
        <v>10</v>
      </c>
      <c r="B19" s="341" t="s">
        <v>164</v>
      </c>
      <c r="C19" s="342">
        <v>66145005.780000001</v>
      </c>
      <c r="D19" s="342">
        <v>21733208.170000002</v>
      </c>
      <c r="E19" s="343">
        <v>44411797.609999999</v>
      </c>
      <c r="F19" s="6"/>
      <c r="G19" s="6"/>
      <c r="H19" s="6"/>
    </row>
    <row r="20" spans="1:8">
      <c r="A20" s="340">
        <v>11</v>
      </c>
      <c r="B20" s="341" t="s">
        <v>165</v>
      </c>
      <c r="C20" s="342">
        <v>44936338.694300003</v>
      </c>
      <c r="D20" s="342"/>
      <c r="E20" s="343">
        <v>44936338.694300003</v>
      </c>
      <c r="F20" s="6"/>
      <c r="G20" s="6"/>
      <c r="H20" s="6"/>
    </row>
    <row r="21" spans="1:8" ht="39" thickBot="1">
      <c r="A21" s="346"/>
      <c r="B21" s="347" t="s">
        <v>365</v>
      </c>
      <c r="C21" s="301">
        <f>SUM(C8:C12,C15:C20)</f>
        <v>2908524964.8966007</v>
      </c>
      <c r="D21" s="301">
        <f>SUM(D8:D12,D15:D20)</f>
        <v>21733208.170000002</v>
      </c>
      <c r="E21" s="348">
        <f>SUM(E8:E12,E15:E20)</f>
        <v>2886791756.7266006</v>
      </c>
      <c r="F21" s="6"/>
      <c r="G21" s="6"/>
      <c r="H21" s="6"/>
    </row>
    <row r="22" spans="1:8">
      <c r="A22"/>
      <c r="B22"/>
      <c r="C22"/>
      <c r="D22"/>
      <c r="E22"/>
    </row>
    <row r="23" spans="1:8">
      <c r="A23"/>
      <c r="B23"/>
      <c r="C23"/>
      <c r="D23"/>
      <c r="E23"/>
    </row>
    <row r="25" spans="1:8" s="2" customFormat="1">
      <c r="B25" s="66"/>
      <c r="F25"/>
      <c r="G25"/>
    </row>
    <row r="26" spans="1:8" s="2" customFormat="1">
      <c r="B26" s="67"/>
      <c r="F26"/>
      <c r="G26"/>
    </row>
    <row r="27" spans="1:8" s="2" customFormat="1">
      <c r="B27" s="66"/>
      <c r="F27"/>
      <c r="G27"/>
    </row>
    <row r="28" spans="1:8" s="2" customFormat="1">
      <c r="B28" s="66"/>
      <c r="F28"/>
      <c r="G28"/>
    </row>
    <row r="29" spans="1:8" s="2" customFormat="1">
      <c r="B29" s="66"/>
      <c r="F29"/>
      <c r="G29"/>
    </row>
    <row r="30" spans="1:8" s="2" customFormat="1">
      <c r="B30" s="66"/>
      <c r="F30"/>
      <c r="G30"/>
    </row>
    <row r="31" spans="1:8" s="2" customFormat="1">
      <c r="B31" s="66"/>
      <c r="F31"/>
      <c r="G31"/>
    </row>
    <row r="32" spans="1:8" s="2" customFormat="1">
      <c r="B32" s="67"/>
      <c r="F32"/>
      <c r="G32"/>
    </row>
    <row r="33" spans="2:7" s="2" customFormat="1">
      <c r="B33" s="67"/>
      <c r="F33"/>
      <c r="G33"/>
    </row>
    <row r="34" spans="2:7" s="2" customFormat="1">
      <c r="B34" s="67"/>
      <c r="F34"/>
      <c r="G34"/>
    </row>
    <row r="35" spans="2:7" s="2" customFormat="1">
      <c r="B35" s="67"/>
      <c r="F35"/>
      <c r="G35"/>
    </row>
    <row r="36" spans="2:7" s="2" customFormat="1">
      <c r="B36" s="67"/>
      <c r="F36"/>
      <c r="G36"/>
    </row>
    <row r="37" spans="2:7" s="2" customFormat="1">
      <c r="B37" s="67"/>
      <c r="F37"/>
      <c r="G37"/>
    </row>
  </sheetData>
  <mergeCells count="3">
    <mergeCell ref="B6:B7"/>
    <mergeCell ref="C6:C7"/>
    <mergeCell ref="D6:E6"/>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workbookViewId="0">
      <pane xSplit="1" ySplit="4" topLeftCell="B5" activePane="bottomRight" state="frozen"/>
      <selection activeCell="L35" sqref="L35"/>
      <selection pane="topRight" activeCell="L35" sqref="L35"/>
      <selection pane="bottomLeft" activeCell="L35" sqref="L35"/>
      <selection pane="bottomRight" activeCell="L35" sqref="L35"/>
    </sheetView>
  </sheetViews>
  <sheetFormatPr defaultRowHeight="15" outlineLevelRow="1"/>
  <cols>
    <col min="1" max="1" width="9.42578125" style="2" bestFit="1" customWidth="1"/>
    <col min="2" max="2" width="114.28515625" style="2" customWidth="1"/>
    <col min="3" max="3" width="18.85546875" customWidth="1"/>
    <col min="4" max="4" width="25.42578125" customWidth="1"/>
    <col min="5" max="5" width="24.28515625" customWidth="1"/>
    <col min="6" max="6" width="24" customWidth="1"/>
    <col min="7" max="7" width="10" bestFit="1" customWidth="1"/>
    <col min="8" max="8" width="12" bestFit="1" customWidth="1"/>
    <col min="9" max="9" width="12.42578125" bestFit="1" customWidth="1"/>
  </cols>
  <sheetData>
    <row r="1" spans="1:6" ht="15.75">
      <c r="A1" s="18" t="s">
        <v>188</v>
      </c>
      <c r="B1" s="17" t="str">
        <f>Info!C2</f>
        <v>სს "ბაზისბანკი"</v>
      </c>
    </row>
    <row r="2" spans="1:6" s="22" customFormat="1" ht="15.75" customHeight="1">
      <c r="A2" s="22" t="s">
        <v>189</v>
      </c>
      <c r="B2" s="455">
        <f>'1. key ratios'!B2</f>
        <v>44834</v>
      </c>
      <c r="C2"/>
      <c r="D2"/>
      <c r="E2"/>
      <c r="F2"/>
    </row>
    <row r="3" spans="1:6" s="22" customFormat="1" ht="15.75" customHeight="1">
      <c r="C3"/>
      <c r="D3"/>
      <c r="E3"/>
      <c r="F3"/>
    </row>
    <row r="4" spans="1:6" s="22" customFormat="1" ht="26.25" thickBot="1">
      <c r="A4" s="22" t="s">
        <v>331</v>
      </c>
      <c r="B4" s="198" t="s">
        <v>262</v>
      </c>
      <c r="C4" s="192" t="s">
        <v>93</v>
      </c>
      <c r="D4"/>
      <c r="E4"/>
      <c r="F4"/>
    </row>
    <row r="5" spans="1:6" ht="26.25">
      <c r="A5" s="193">
        <v>1</v>
      </c>
      <c r="B5" s="194" t="s">
        <v>338</v>
      </c>
      <c r="C5" s="611">
        <f>'7. LI1'!E21</f>
        <v>2886791756.7266006</v>
      </c>
      <c r="D5" s="610"/>
    </row>
    <row r="6" spans="1:6" s="183" customFormat="1">
      <c r="A6" s="119">
        <v>2.1</v>
      </c>
      <c r="B6" s="200" t="s">
        <v>263</v>
      </c>
      <c r="C6" s="612">
        <v>380581100.19960272</v>
      </c>
      <c r="D6" s="610"/>
    </row>
    <row r="7" spans="1:6" s="4" customFormat="1" ht="25.5" outlineLevel="1">
      <c r="A7" s="199">
        <v>2.2000000000000002</v>
      </c>
      <c r="B7" s="195" t="s">
        <v>264</v>
      </c>
      <c r="C7" s="613">
        <v>0</v>
      </c>
      <c r="D7" s="610"/>
    </row>
    <row r="8" spans="1:6" s="4" customFormat="1" ht="26.25">
      <c r="A8" s="199">
        <v>3</v>
      </c>
      <c r="B8" s="196" t="s">
        <v>339</v>
      </c>
      <c r="C8" s="614">
        <f>SUM(C5:C7)</f>
        <v>3267372856.9262033</v>
      </c>
      <c r="D8" s="610"/>
    </row>
    <row r="9" spans="1:6" s="183" customFormat="1">
      <c r="A9" s="119">
        <v>4</v>
      </c>
      <c r="B9" s="203" t="s">
        <v>260</v>
      </c>
      <c r="C9" s="612">
        <v>35104401.359800003</v>
      </c>
      <c r="D9" s="610"/>
    </row>
    <row r="10" spans="1:6" s="4" customFormat="1" ht="25.5" outlineLevel="1">
      <c r="A10" s="199">
        <v>5.0999999999999996</v>
      </c>
      <c r="B10" s="195" t="s">
        <v>270</v>
      </c>
      <c r="C10" s="617">
        <v>-161260342.33795142</v>
      </c>
      <c r="D10" s="610"/>
    </row>
    <row r="11" spans="1:6" s="4" customFormat="1" ht="25.5" outlineLevel="1">
      <c r="A11" s="199">
        <v>5.2</v>
      </c>
      <c r="B11" s="195" t="s">
        <v>271</v>
      </c>
      <c r="C11" s="613">
        <v>0</v>
      </c>
      <c r="D11" s="610"/>
    </row>
    <row r="12" spans="1:6" s="4" customFormat="1">
      <c r="A12" s="199">
        <v>6</v>
      </c>
      <c r="B12" s="201" t="s">
        <v>759</v>
      </c>
      <c r="C12" s="615">
        <v>0</v>
      </c>
      <c r="D12" s="610"/>
    </row>
    <row r="13" spans="1:6" s="4" customFormat="1" ht="15.75" thickBot="1">
      <c r="A13" s="202">
        <v>7</v>
      </c>
      <c r="B13" s="197" t="s">
        <v>261</v>
      </c>
      <c r="C13" s="616">
        <f>SUM(C8:C12)</f>
        <v>3141216915.9480515</v>
      </c>
      <c r="D13" s="610"/>
    </row>
    <row r="15" spans="1:6">
      <c r="B15" s="24"/>
    </row>
    <row r="17" spans="2:9" s="2" customFormat="1">
      <c r="B17" s="68"/>
      <c r="C17"/>
      <c r="D17"/>
      <c r="E17"/>
      <c r="F17"/>
      <c r="G17"/>
      <c r="H17"/>
      <c r="I17"/>
    </row>
    <row r="18" spans="2:9" s="2" customFormat="1">
      <c r="B18" s="65"/>
      <c r="C18"/>
      <c r="D18"/>
      <c r="E18"/>
      <c r="F18"/>
      <c r="G18"/>
      <c r="H18"/>
      <c r="I18"/>
    </row>
    <row r="19" spans="2:9" s="2" customFormat="1">
      <c r="B19" s="65"/>
      <c r="C19"/>
      <c r="D19"/>
      <c r="E19"/>
      <c r="F19"/>
      <c r="G19"/>
      <c r="H19"/>
      <c r="I19"/>
    </row>
    <row r="20" spans="2:9" s="2" customFormat="1">
      <c r="B20" s="67"/>
      <c r="C20"/>
      <c r="D20"/>
      <c r="E20"/>
      <c r="F20"/>
      <c r="G20"/>
      <c r="H20"/>
      <c r="I20"/>
    </row>
    <row r="21" spans="2:9" s="2" customFormat="1">
      <c r="B21" s="66"/>
      <c r="C21"/>
      <c r="D21"/>
      <c r="E21"/>
      <c r="F21"/>
      <c r="G21"/>
      <c r="H21"/>
      <c r="I21"/>
    </row>
    <row r="22" spans="2:9" s="2" customFormat="1">
      <c r="B22" s="67"/>
      <c r="C22"/>
      <c r="D22"/>
      <c r="E22"/>
      <c r="F22"/>
      <c r="G22"/>
      <c r="H22"/>
      <c r="I22"/>
    </row>
    <row r="23" spans="2:9" s="2" customFormat="1">
      <c r="B23" s="66"/>
      <c r="C23"/>
      <c r="D23"/>
      <c r="E23"/>
      <c r="F23"/>
      <c r="G23"/>
      <c r="H23"/>
      <c r="I23"/>
    </row>
    <row r="24" spans="2:9" s="2" customFormat="1">
      <c r="B24" s="66"/>
      <c r="C24"/>
      <c r="D24"/>
      <c r="E24"/>
      <c r="F24"/>
      <c r="G24"/>
      <c r="H24"/>
      <c r="I24"/>
    </row>
    <row r="25" spans="2:9" s="2" customFormat="1">
      <c r="B25" s="66"/>
      <c r="C25"/>
      <c r="D25"/>
      <c r="E25"/>
      <c r="F25"/>
      <c r="G25"/>
      <c r="H25"/>
      <c r="I25"/>
    </row>
    <row r="26" spans="2:9" s="2" customFormat="1">
      <c r="B26" s="66"/>
      <c r="C26"/>
      <c r="D26"/>
      <c r="E26"/>
      <c r="F26"/>
      <c r="G26"/>
      <c r="H26"/>
      <c r="I26"/>
    </row>
    <row r="27" spans="2:9" s="2" customFormat="1">
      <c r="B27" s="66"/>
      <c r="C27"/>
      <c r="D27"/>
      <c r="E27"/>
      <c r="F27"/>
      <c r="G27"/>
      <c r="H27"/>
      <c r="I27"/>
    </row>
    <row r="28" spans="2:9" s="2" customFormat="1">
      <c r="B28" s="67"/>
      <c r="C28"/>
      <c r="D28"/>
      <c r="E28"/>
      <c r="F28"/>
      <c r="G28"/>
      <c r="H28"/>
      <c r="I28"/>
    </row>
    <row r="29" spans="2:9" s="2" customFormat="1">
      <c r="B29" s="67"/>
      <c r="C29"/>
      <c r="D29"/>
      <c r="E29"/>
      <c r="F29"/>
      <c r="G29"/>
      <c r="H29"/>
      <c r="I29"/>
    </row>
    <row r="30" spans="2:9" s="2" customFormat="1">
      <c r="B30" s="67"/>
      <c r="C30"/>
      <c r="D30"/>
      <c r="E30"/>
      <c r="F30"/>
      <c r="G30"/>
      <c r="H30"/>
      <c r="I30"/>
    </row>
    <row r="31" spans="2:9" s="2" customFormat="1">
      <c r="B31" s="67"/>
      <c r="C31"/>
      <c r="D31"/>
      <c r="E31"/>
      <c r="F31"/>
      <c r="G31"/>
      <c r="H31"/>
      <c r="I31"/>
    </row>
    <row r="32" spans="2:9" s="2" customFormat="1">
      <c r="B32" s="67"/>
      <c r="C32"/>
      <c r="D32"/>
      <c r="E32"/>
      <c r="F32"/>
      <c r="G32"/>
      <c r="H32"/>
      <c r="I32"/>
    </row>
    <row r="33" spans="2:9" s="2" customFormat="1">
      <c r="B33" s="67"/>
      <c r="C33"/>
      <c r="D33"/>
      <c r="E33"/>
      <c r="F33"/>
      <c r="G33"/>
      <c r="H33"/>
      <c r="I33"/>
    </row>
  </sheetData>
  <pageMargins left="0.7" right="0.7" top="0.75" bottom="0.75" header="0.3" footer="0.3"/>
  <pageSetup paperSize="9" orientation="portrait" r:id="rId1"/>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idY0RUASm0wj4bn950KEpUV8QbVWw1xUm14kz53V3Wk=</DigestValue>
    </Reference>
    <Reference Type="http://www.w3.org/2000/09/xmldsig#Object" URI="#idOfficeObject">
      <DigestMethod Algorithm="http://www.w3.org/2001/04/xmlenc#sha256"/>
      <DigestValue>aHILoB5XZvQNyWQ5vHx5TziGvJE01ODMr8mWWe7Ik6k=</DigestValue>
    </Reference>
    <Reference Type="http://uri.etsi.org/01903#SignedProperties" URI="#idSignedProperties">
      <Transforms>
        <Transform Algorithm="http://www.w3.org/TR/2001/REC-xml-c14n-20010315"/>
      </Transforms>
      <DigestMethod Algorithm="http://www.w3.org/2001/04/xmlenc#sha256"/>
      <DigestValue>3mNtJM/WqpUL8YtKgEhQrYBUz02RqiCqsArqJafn5t8=</DigestValue>
    </Reference>
  </SignedInfo>
  <SignatureValue>1duLT6DdifAS3/MUjOEEA6mAbi/JjYu5l8YUXjCq9OGiNvWbhpPfvY6cNp2ZrzYzIt3nBJjKOp5H
9PZQ0/SfSeO2L799PrnPG3lurdiRZhIGxcaiiux863X+hPxElhG4zKi0BdVxRDlnqeGR1urWp9n3
bi0GzRTzQuCcGaYsJ/cajy3r1OIxjDMiNjB7qwvtE/bp1MtdS+8LTYnb+qYQaRlEK1ldVi2uLmbi
bYtDK0yfmAZwDtYwz9IiLLLgEVWx/Bv1WKIhMFKtmqW4L238mUriaSKWULtqqL5uDYfuABzeg846
nnZeabLifyqVWfFbSDClqnsBs1e1eytXI8LCAw==</SignatureValue>
  <KeyInfo>
    <X509Data>
      <X509Certificate>MIIGOzCCBSOgAwIBAgIKKMx+iAADAAIDnzANBgkqhkiG9w0BAQsFADBKMRIwEAYKCZImiZPyLGQBGRYCZ2UxEzARBgoJkiaJk/IsZAEZFgNuYmcxHzAdBgNVBAMTFk5CRyBDbGFzcyAyIElOVCBTdWIgQ0EwHhcNMjExMjMwMTIwMTM2WhcNMjMxMjMwMTIwMTM2WjA5MRYwFAYDVQQKEw1KU0MgQkFTSVNCQU5LMR8wHQYDVQQDExZCQlMgLSBUaW5hdGluIEtoZWxhZHplMIIBIjANBgkqhkiG9w0BAQEFAAOCAQ8AMIIBCgKCAQEA6CCJlClBPhhQeP4UDp6vXbEvw+aRbz/TvLWcHFzFuHYigQ8IKGmHwU/ePc/f+uvzs4jRFrjf9BG2qoEeFHTX+MJLDDAifuXxbY/fo6+eGe4Yw1stu6Q10CylyAnEt+SW6HqYVi2Z4+xMCCdmpqujTy/scWCf8VFOMY7FktZjIAOx4Dknz8JrYZGPo0Xqroc0fNzF411ye80lWiNxlCMetyFVrst2+7JtcJ+Rdn/pJRuXQdzvG6ti0Th8ltiwV73iPM8axnZXVl+kf3mYNQ1XzayizBsjHCIak80P6cLS1qYQtrbSsahNzGMDitnnt+GOU9qRKRH/HJanvwx3f87OdQIDAQABo4IDMjCCAy4wPAYJKwYBBAGCNxUHBC8wLQYlKwYBBAGCNxUI5rJgg431RIaBmQmDuKFKg76EcQSDxJEzhIOIXQIBZAIBIzAdBgNVHSUEFjAUBggrBgEFBQcDAgYIKwYBBQUHAwQwCwYDVR0PBAQDAgeAMCcGCSsGAQQBgjcVCgQaMBgwCgYIKwYBBQUHAwIwCgYIKwYBBQUHAwQwHQYDVR0OBBYEFHChRcKCf1eV8lovpY8s5uJZS6goMB8GA1UdIwQYMBaAFMMu0i/wTC8ZwieC/PYurGqwSc/BMIIBJQYDVR0fBIIBHDCCARgwggEUoIIBEKCCAQyGgcdsZGFwOi8vL0NOPU5CRyUyMENsYXNzJTIwMiUyMElOVCUyMFN1YiUyMENBKDEpLENOPW5iZy1zdWJDQSxDTj1DRFAsQ049UHVibGljJTIwS2V5JTIwU2VydmljZXMsQ049U2VydmljZXMsQ049Q29uZmlndXJhdGlvbixEQz1uYmcsREM9Z2U/Y2VydGlmaWNhdGVSZXZvY2F0aW9uTGlzdD9iYXNlP29iamVjdENsYXNzPWNSTERpc3RyaWJ1dGlvblBvaW50hkBodHRwOi8vY3JsLm5iZy5nb3YuZ2UvY2EvTkJHJTIwQ2xhc3MlMjAyJTIwSU5UJTIwU3ViJTIwQ0EoMSkuY3JsMIIBLgYIKwYBBQUHAQEEggEgMIIBHDCBugYIKwYBBQUHMAKGga1sZGFwOi8vL0NOPU5CRyUyMENsYXNzJTIwMiUyMElOVCUyMFN1YiUyMENBLENOPUFJQSxDTj1QdWJsaWMlMjBLZXklMjBTZXJ2aWNlcyxDTj1TZXJ2aWNlcyxDTj1Db25maWd1cmF0aW9uLERDPW5iZyxEQz1nZT9jQUNlcnRpZmljYXRlP2Jhc2U/b2JqZWN0Q2xhc3M9Y2VydGlmaWNhdGlvbkF1dGhvcml0eTBdBggrBgEFBQcwAoZRaHR0cDovL2NybC5uYmcuZ292LmdlL2NhL25iZy1zdWJDQS5uYmcuZ2VfTkJHJTIwQ2xhc3MlMjAyJTIwSU5UJTIwU3ViJTIwQ0EoMykuY3J0MA0GCSqGSIb3DQEBCwUAA4IBAQA0CM7IiNmt/AfW7A3a9GZJKXiMsu7JG2anaf4jeOn8Z/cX0PWRnrqBd3veHrkvBL5NNa9otxvLbl4CAg1g9ybQ5OhjVmCN6oLf7faKA56x00ElOrAqNKUZygO02tkwlOMGr2+StfyT7cLILVBUnignGjeH4pLmkiuY7TEwZWJHjTekTKchtI//B5uT5gmvdEjM8OF6DxkUWueCcuDZcMSpvMGFvfkUWLC9MdWO5QAVCyK/fvoGBGbuhY6iW2XqYJlCNIrooXg1s8DkJ3Gs7DFpVYDDpn4/mjYv2bAfG0fN4Yego4yZ5L7WmLyBYbNQv4DYsCUzogAbe+707n4ya64/</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24"/>
            <mdssi:RelationshipReference xmlns:mdssi="http://schemas.openxmlformats.org/package/2006/digital-signature" SourceId="rId32"/>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23"/>
            <mdssi:RelationshipReference xmlns:mdssi="http://schemas.openxmlformats.org/package/2006/digital-signature" SourceId="rId28"/>
            <mdssi:RelationshipReference xmlns:mdssi="http://schemas.openxmlformats.org/package/2006/digital-signature" SourceId="rId10"/>
            <mdssi:RelationshipReference xmlns:mdssi="http://schemas.openxmlformats.org/package/2006/digital-signature" SourceId="rId19"/>
            <mdssi:RelationshipReference xmlns:mdssi="http://schemas.openxmlformats.org/package/2006/digital-signature" SourceId="rId31"/>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22"/>
            <mdssi:RelationshipReference xmlns:mdssi="http://schemas.openxmlformats.org/package/2006/digital-signature" SourceId="rId27"/>
            <mdssi:RelationshipReference xmlns:mdssi="http://schemas.openxmlformats.org/package/2006/digital-signature" SourceId="rId30"/>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26"/>
            <mdssi:RelationshipReference xmlns:mdssi="http://schemas.openxmlformats.org/package/2006/digital-signature" SourceId="rId3"/>
            <mdssi:RelationshipReference xmlns:mdssi="http://schemas.openxmlformats.org/package/2006/digital-signature" SourceId="rId21"/>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5"/>
            <mdssi:RelationshipReference xmlns:mdssi="http://schemas.openxmlformats.org/package/2006/digital-signature" SourceId="rId33"/>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20"/>
            <mdssi:RelationshipReference xmlns:mdssi="http://schemas.openxmlformats.org/package/2006/digital-signature" SourceId="rId29"/>
          </Transform>
          <Transform Algorithm="http://www.w3.org/TR/2001/REC-xml-c14n-20010315"/>
        </Transforms>
        <DigestMethod Algorithm="http://www.w3.org/2001/04/xmlenc#sha256"/>
        <DigestValue>2Bzs4gum/xWrzi1J3zlpKQjXfUFO8G5kngi4nc7nJGg=</DigestValue>
      </Reference>
      <Reference URI="/xl/calcChain.xml?ContentType=application/vnd.openxmlformats-officedocument.spreadsheetml.calcChain+xml">
        <DigestMethod Algorithm="http://www.w3.org/2001/04/xmlenc#sha256"/>
        <DigestValue>CYkmj6dH3OMluzIA8Y470W4pE/cEiSqQYT9y0Hkw5C8=</DigestValue>
      </Reference>
      <Reference URI="/xl/drawings/drawing1.xml?ContentType=application/vnd.openxmlformats-officedocument.drawing+xml">
        <DigestMethod Algorithm="http://www.w3.org/2001/04/xmlenc#sha256"/>
        <DigestValue>xka1MCy/tBYLTh0Nd4vd8Lyj3bwPEgXTQoX/66z3+QY=</DigestValue>
      </Reference>
      <Reference URI="/xl/printerSettings/printerSettings1.bin?ContentType=application/vnd.openxmlformats-officedocument.spreadsheetml.printerSettings">
        <DigestMethod Algorithm="http://www.w3.org/2001/04/xmlenc#sha256"/>
        <DigestValue>ze+MZOtihPj9dKeV/Dz5QESpeY6Fdwmnkxhrh69STxA=</DigestValue>
      </Reference>
      <Reference URI="/xl/printerSettings/printerSettings10.bin?ContentType=application/vnd.openxmlformats-officedocument.spreadsheetml.printerSettings">
        <DigestMethod Algorithm="http://www.w3.org/2001/04/xmlenc#sha256"/>
        <DigestValue>2m6CW85rBYKpJKifjkFVt0n58BwBksWMXfva2VqaA+I=</DigestValue>
      </Reference>
      <Reference URI="/xl/printerSettings/printerSettings11.bin?ContentType=application/vnd.openxmlformats-officedocument.spreadsheetml.printerSettings">
        <DigestMethod Algorithm="http://www.w3.org/2001/04/xmlenc#sha256"/>
        <DigestValue>2m6CW85rBYKpJKifjkFVt0n58BwBksWMXfva2VqaA+I=</DigestValue>
      </Reference>
      <Reference URI="/xl/printerSettings/printerSettings12.bin?ContentType=application/vnd.openxmlformats-officedocument.spreadsheetml.printerSettings">
        <DigestMethod Algorithm="http://www.w3.org/2001/04/xmlenc#sha256"/>
        <DigestValue>16nRtTkTNfAdSTF0Lg1CT4t8t5VLf2B9wJs/PWFk54A=</DigestValue>
      </Reference>
      <Reference URI="/xl/printerSettings/printerSettings13.bin?ContentType=application/vnd.openxmlformats-officedocument.spreadsheetml.printerSettings">
        <DigestMethod Algorithm="http://www.w3.org/2001/04/xmlenc#sha256"/>
        <DigestValue>16nRtTkTNfAdSTF0Lg1CT4t8t5VLf2B9wJs/PWFk54A=</DigestValue>
      </Reference>
      <Reference URI="/xl/printerSettings/printerSettings14.bin?ContentType=application/vnd.openxmlformats-officedocument.spreadsheetml.printerSettings">
        <DigestMethod Algorithm="http://www.w3.org/2001/04/xmlenc#sha256"/>
        <DigestValue>16nRtTkTNfAdSTF0Lg1CT4t8t5VLf2B9wJs/PWFk54A=</DigestValue>
      </Reference>
      <Reference URI="/xl/printerSettings/printerSettings15.bin?ContentType=application/vnd.openxmlformats-officedocument.spreadsheetml.printerSettings">
        <DigestMethod Algorithm="http://www.w3.org/2001/04/xmlenc#sha256"/>
        <DigestValue>2m6CW85rBYKpJKifjkFVt0n58BwBksWMXfva2VqaA+I=</DigestValue>
      </Reference>
      <Reference URI="/xl/printerSettings/printerSettings16.bin?ContentType=application/vnd.openxmlformats-officedocument.spreadsheetml.printerSettings">
        <DigestMethod Algorithm="http://www.w3.org/2001/04/xmlenc#sha256"/>
        <DigestValue>BfOqFYncvTrOA0w5jBPLJpo6svE1gFZliFydlsU/uz4=</DigestValue>
      </Reference>
      <Reference URI="/xl/printerSettings/printerSettings17.bin?ContentType=application/vnd.openxmlformats-officedocument.spreadsheetml.printerSettings">
        <DigestMethod Algorithm="http://www.w3.org/2001/04/xmlenc#sha256"/>
        <DigestValue>zxLIGjiJ19gUsPtQr72salfkFKrVFBCr1X8320JEcsQ=</DigestValue>
      </Reference>
      <Reference URI="/xl/printerSettings/printerSettings18.bin?ContentType=application/vnd.openxmlformats-officedocument.spreadsheetml.printerSettings">
        <DigestMethod Algorithm="http://www.w3.org/2001/04/xmlenc#sha256"/>
        <DigestValue>qqKz7UtelGHdfiWdqNc1EvL8LqlQ7O4MTpeoyQcgyv0=</DigestValue>
      </Reference>
      <Reference URI="/xl/printerSettings/printerSettings19.bin?ContentType=application/vnd.openxmlformats-officedocument.spreadsheetml.printerSettings">
        <DigestMethod Algorithm="http://www.w3.org/2001/04/xmlenc#sha256"/>
        <DigestValue>nkR1lu9OLM1UMxWiPa7wm3YcnQOlFOICy95qYiodDz0=</DigestValue>
      </Reference>
      <Reference URI="/xl/printerSettings/printerSettings2.bin?ContentType=application/vnd.openxmlformats-officedocument.spreadsheetml.printerSettings">
        <DigestMethod Algorithm="http://www.w3.org/2001/04/xmlenc#sha256"/>
        <DigestValue>16nRtTkTNfAdSTF0Lg1CT4t8t5VLf2B9wJs/PWFk54A=</DigestValue>
      </Reference>
      <Reference URI="/xl/printerSettings/printerSettings20.bin?ContentType=application/vnd.openxmlformats-officedocument.spreadsheetml.printerSettings">
        <DigestMethod Algorithm="http://www.w3.org/2001/04/xmlenc#sha256"/>
        <DigestValue>2bvX94YA3UVSaKlpfCjo157kRTaGD9ZFW7t96/Nk1uk=</DigestValue>
      </Reference>
      <Reference URI="/xl/printerSettings/printerSettings21.bin?ContentType=application/vnd.openxmlformats-officedocument.spreadsheetml.printerSettings">
        <DigestMethod Algorithm="http://www.w3.org/2001/04/xmlenc#sha256"/>
        <DigestValue>SWiohiWSuPjjcblZxueyphOzVidWJvXmdfCiNQW6SiY=</DigestValue>
      </Reference>
      <Reference URI="/xl/printerSettings/printerSettings22.bin?ContentType=application/vnd.openxmlformats-officedocument.spreadsheetml.printerSettings">
        <DigestMethod Algorithm="http://www.w3.org/2001/04/xmlenc#sha256"/>
        <DigestValue>SWiohiWSuPjjcblZxueyphOzVidWJvXmdfCiNQW6SiY=</DigestValue>
      </Reference>
      <Reference URI="/xl/printerSettings/printerSettings23.bin?ContentType=application/vnd.openxmlformats-officedocument.spreadsheetml.printerSettings">
        <DigestMethod Algorithm="http://www.w3.org/2001/04/xmlenc#sha256"/>
        <DigestValue>qqKz7UtelGHdfiWdqNc1EvL8LqlQ7O4MTpeoyQcgyv0=</DigestValue>
      </Reference>
      <Reference URI="/xl/printerSettings/printerSettings24.bin?ContentType=application/vnd.openxmlformats-officedocument.spreadsheetml.printerSettings">
        <DigestMethod Algorithm="http://www.w3.org/2001/04/xmlenc#sha256"/>
        <DigestValue>qqKz7UtelGHdfiWdqNc1EvL8LqlQ7O4MTpeoyQcgyv0=</DigestValue>
      </Reference>
      <Reference URI="/xl/printerSettings/printerSettings25.bin?ContentType=application/vnd.openxmlformats-officedocument.spreadsheetml.printerSettings">
        <DigestMethod Algorithm="http://www.w3.org/2001/04/xmlenc#sha256"/>
        <DigestValue>ze+MZOtihPj9dKeV/Dz5QESpeY6Fdwmnkxhrh69STxA=</DigestValue>
      </Reference>
      <Reference URI="/xl/printerSettings/printerSettings3.bin?ContentType=application/vnd.openxmlformats-officedocument.spreadsheetml.printerSettings">
        <DigestMethod Algorithm="http://www.w3.org/2001/04/xmlenc#sha256"/>
        <DigestValue>16nRtTkTNfAdSTF0Lg1CT4t8t5VLf2B9wJs/PWFk54A=</DigestValue>
      </Reference>
      <Reference URI="/xl/printerSettings/printerSettings4.bin?ContentType=application/vnd.openxmlformats-officedocument.spreadsheetml.printerSettings">
        <DigestMethod Algorithm="http://www.w3.org/2001/04/xmlenc#sha256"/>
        <DigestValue>16nRtTkTNfAdSTF0Lg1CT4t8t5VLf2B9wJs/PWFk54A=</DigestValue>
      </Reference>
      <Reference URI="/xl/printerSettings/printerSettings5.bin?ContentType=application/vnd.openxmlformats-officedocument.spreadsheetml.printerSettings">
        <DigestMethod Algorithm="http://www.w3.org/2001/04/xmlenc#sha256"/>
        <DigestValue>qN7vYk1eN5ULWBuJSATOOj4n2FCm1KiSIay9e7HEYK0=</DigestValue>
      </Reference>
      <Reference URI="/xl/printerSettings/printerSettings6.bin?ContentType=application/vnd.openxmlformats-officedocument.spreadsheetml.printerSettings">
        <DigestMethod Algorithm="http://www.w3.org/2001/04/xmlenc#sha256"/>
        <DigestValue>L+CxbXS3yzcVLTJTz50kMb6T4gEHhM4qLfUzzpiwfWw=</DigestValue>
      </Reference>
      <Reference URI="/xl/printerSettings/printerSettings7.bin?ContentType=application/vnd.openxmlformats-officedocument.spreadsheetml.printerSettings">
        <DigestMethod Algorithm="http://www.w3.org/2001/04/xmlenc#sha256"/>
        <DigestValue>9mG81PytrHkYioZI1LP0ksiI7i+szuT1Vsy2GarE5gg=</DigestValue>
      </Reference>
      <Reference URI="/xl/printerSettings/printerSettings8.bin?ContentType=application/vnd.openxmlformats-officedocument.spreadsheetml.printerSettings">
        <DigestMethod Algorithm="http://www.w3.org/2001/04/xmlenc#sha256"/>
        <DigestValue>p15fOjzmBTLGI8Klf+TI4woTVTHX8Q0l14vNf+jwiuE=</DigestValue>
      </Reference>
      <Reference URI="/xl/printerSettings/printerSettings9.bin?ContentType=application/vnd.openxmlformats-officedocument.spreadsheetml.printerSettings">
        <DigestMethod Algorithm="http://www.w3.org/2001/04/xmlenc#sha256"/>
        <DigestValue>p15fOjzmBTLGI8Klf+TI4woTVTHX8Q0l14vNf+jwiuE=</DigestValue>
      </Reference>
      <Reference URI="/xl/sharedStrings.xml?ContentType=application/vnd.openxmlformats-officedocument.spreadsheetml.sharedStrings+xml">
        <DigestMethod Algorithm="http://www.w3.org/2001/04/xmlenc#sha256"/>
        <DigestValue>8V+MMGc5OL47UUi7BB0RzUuTO5XaCxNvUC569WuobQ8=</DigestValue>
      </Reference>
      <Reference URI="/xl/styles.xml?ContentType=application/vnd.openxmlformats-officedocument.spreadsheetml.styles+xml">
        <DigestMethod Algorithm="http://www.w3.org/2001/04/xmlenc#sha256"/>
        <DigestValue>MrGU9I59qgWIgEkb3vTqKuvpZajRelqIIfN93oloabs=</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3l6iG+7nQp4cPWfQwFSVxu31wvqlwPl+fe3zzTR+4QM=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nZKw4hKw2+3pXeBTsC/ZBicbgnGu7zTAAE186sjLnDw=</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1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/24puvaW5bXuS+cktdpJpE35olfWZ1+6Lpxzh0chEvI=</DigestValue>
      </Reference>
      <Reference URI="/xl/worksheets/_rels/sheet1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Bmt1cHOQ7BGUQw4kVSHfuPeV+RDKlR9ppoKRcS8sORs=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2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a44YNjtiym0S9exNLLrYg/u0IjW9EHsUCQlLPMlbO/o=</DigestValue>
      </Reference>
      <Reference URI="/xl/worksheets/_rels/sheet2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BW13LjEKaEXRjIa2jXYQllSRmBFgqp8rbML9TX2/npU=</DigestValue>
      </Reference>
      <Reference URI="/xl/worksheets/_rels/sheet2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7KnOMn7UlXli3Jy1eYmN5veK0HI9TOlohTDdyttJaLI=</DigestValue>
      </Reference>
      <Reference URI="/xl/worksheets/_rels/sheet2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oCA/gRRRvc+jJc1iCaZLWrOziIRnDRXjxvYvv33q2GU=</DigestValue>
      </Reference>
      <Reference URI="/xl/worksheets/_rels/sheet2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xv7bbWJl9/Jwc8tff6wURLx6BpwqUhB7D4UUjtatX1Y=</DigestValue>
      </Reference>
      <Reference URI="/xl/worksheets/_rels/sheet2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aUH3EIC3LJ1WlPFqNXrO/jOyW/nktb+VO6C48U39/oI=</DigestValue>
      </Reference>
      <Reference URI="/xl/worksheets/_rels/sheet2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k432tqojAmZglSJMpQHY06sOwkUHw93eXxXEqXwyorw=</DigestValue>
      </Reference>
      <Reference URI="/xl/worksheets/_rels/sheet2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xwsv2H/gebHOpn0u17DPxoNhPhoF79jqTl8wgDpXcoc=</DigestValue>
      </Reference>
      <Reference URI="/xl/worksheets/_rels/sheet2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tDoQKO/BkLp4kR3UztCc7PA22VmRNizbvJ+5Z2HWEFU=</DigestValue>
      </Reference>
      <Reference URI="/xl/worksheets/_rels/sheet2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rLdvf3yY2ekrKu60idP2MsLKORy6SOjqi0FnsyMynGM=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E5Yy1CfsaehqanbEAp7yyPLePtNR13mBfLlR5etzvZc=</DigestValue>
      </Reference>
      <Reference URI="/xl/worksheets/sheet10.xml?ContentType=application/vnd.openxmlformats-officedocument.spreadsheetml.worksheet+xml">
        <DigestMethod Algorithm="http://www.w3.org/2001/04/xmlenc#sha256"/>
        <DigestValue>iTm4tDIcV4Bv4CqXHGNlUbTsYFvcrL10B0RSphzNtPQ=</DigestValue>
      </Reference>
      <Reference URI="/xl/worksheets/sheet11.xml?ContentType=application/vnd.openxmlformats-officedocument.spreadsheetml.worksheet+xml">
        <DigestMethod Algorithm="http://www.w3.org/2001/04/xmlenc#sha256"/>
        <DigestValue>KLDEaU0YzmKpqezvJNMNz+Ima2KqmlhacAUiLvV0uEg=</DigestValue>
      </Reference>
      <Reference URI="/xl/worksheets/sheet12.xml?ContentType=application/vnd.openxmlformats-officedocument.spreadsheetml.worksheet+xml">
        <DigestMethod Algorithm="http://www.w3.org/2001/04/xmlenc#sha256"/>
        <DigestValue>s5yFl5dH84rpYgBGUf7RmsSqYYWYtqbplaSJy/4nAXU=</DigestValue>
      </Reference>
      <Reference URI="/xl/worksheets/sheet13.xml?ContentType=application/vnd.openxmlformats-officedocument.spreadsheetml.worksheet+xml">
        <DigestMethod Algorithm="http://www.w3.org/2001/04/xmlenc#sha256"/>
        <DigestValue>ieedpxGcY4RcpWmXm3wkAWw3ARPOyjlp5avKxjJE//I=</DigestValue>
      </Reference>
      <Reference URI="/xl/worksheets/sheet14.xml?ContentType=application/vnd.openxmlformats-officedocument.spreadsheetml.worksheet+xml">
        <DigestMethod Algorithm="http://www.w3.org/2001/04/xmlenc#sha256"/>
        <DigestValue>fQ3YU+Ydy3Wf4lxS2KZkVWZ5icCoECdHxjd5XWppUbg=</DigestValue>
      </Reference>
      <Reference URI="/xl/worksheets/sheet15.xml?ContentType=application/vnd.openxmlformats-officedocument.spreadsheetml.worksheet+xml">
        <DigestMethod Algorithm="http://www.w3.org/2001/04/xmlenc#sha256"/>
        <DigestValue>SUZmneDe/lH7FtYed4DnDH99Zqaep4AjkAR4/3+qN2U=</DigestValue>
      </Reference>
      <Reference URI="/xl/worksheets/sheet16.xml?ContentType=application/vnd.openxmlformats-officedocument.spreadsheetml.worksheet+xml">
        <DigestMethod Algorithm="http://www.w3.org/2001/04/xmlenc#sha256"/>
        <DigestValue>2ub7w36xipec8+BVuJ6CYdzJ4Es/pMzFBEzLs0rhYR8=</DigestValue>
      </Reference>
      <Reference URI="/xl/worksheets/sheet17.xml?ContentType=application/vnd.openxmlformats-officedocument.spreadsheetml.worksheet+xml">
        <DigestMethod Algorithm="http://www.w3.org/2001/04/xmlenc#sha256"/>
        <DigestValue>NNEKiSQEPY0cP63JDtMi/qCio9U2zZwbeX07Urnxzos=</DigestValue>
      </Reference>
      <Reference URI="/xl/worksheets/sheet18.xml?ContentType=application/vnd.openxmlformats-officedocument.spreadsheetml.worksheet+xml">
        <DigestMethod Algorithm="http://www.w3.org/2001/04/xmlenc#sha256"/>
        <DigestValue>1N4CW27zhLKwJD2djMuhsS/i1r+j38L0axcIahnYet0=</DigestValue>
      </Reference>
      <Reference URI="/xl/worksheets/sheet19.xml?ContentType=application/vnd.openxmlformats-officedocument.spreadsheetml.worksheet+xml">
        <DigestMethod Algorithm="http://www.w3.org/2001/04/xmlenc#sha256"/>
        <DigestValue>TT12cQrJd2oVfF+H44Xc8wd7o2EJXZL6w0OyV2gMiCs=</DigestValue>
      </Reference>
      <Reference URI="/xl/worksheets/sheet2.xml?ContentType=application/vnd.openxmlformats-officedocument.spreadsheetml.worksheet+xml">
        <DigestMethod Algorithm="http://www.w3.org/2001/04/xmlenc#sha256"/>
        <DigestValue>Am4tCBGaELqFGjBnxHe4sYOefbFA6nGTmNgGWCKbOjA=</DigestValue>
      </Reference>
      <Reference URI="/xl/worksheets/sheet20.xml?ContentType=application/vnd.openxmlformats-officedocument.spreadsheetml.worksheet+xml">
        <DigestMethod Algorithm="http://www.w3.org/2001/04/xmlenc#sha256"/>
        <DigestValue>QR+vW2nUY4T9s6iLYhA+dPQhRjIEQvxrraqAkOn0DY4=</DigestValue>
      </Reference>
      <Reference URI="/xl/worksheets/sheet21.xml?ContentType=application/vnd.openxmlformats-officedocument.spreadsheetml.worksheet+xml">
        <DigestMethod Algorithm="http://www.w3.org/2001/04/xmlenc#sha256"/>
        <DigestValue>wInzpP28GK6JzIWR6MoeXhHIC3EaC7mcjyedy8oKcPc=</DigestValue>
      </Reference>
      <Reference URI="/xl/worksheets/sheet22.xml?ContentType=application/vnd.openxmlformats-officedocument.spreadsheetml.worksheet+xml">
        <DigestMethod Algorithm="http://www.w3.org/2001/04/xmlenc#sha256"/>
        <DigestValue>ZoWm3ZI3V50sR6fNeIZBsvzOcP9qAS3cWMbf3hEnTQM=</DigestValue>
      </Reference>
      <Reference URI="/xl/worksheets/sheet23.xml?ContentType=application/vnd.openxmlformats-officedocument.spreadsheetml.worksheet+xml">
        <DigestMethod Algorithm="http://www.w3.org/2001/04/xmlenc#sha256"/>
        <DigestValue>PLmohnpxyOR8r+78fVKfniXSi743ncAXu+dWwl9Qyro=</DigestValue>
      </Reference>
      <Reference URI="/xl/worksheets/sheet24.xml?ContentType=application/vnd.openxmlformats-officedocument.spreadsheetml.worksheet+xml">
        <DigestMethod Algorithm="http://www.w3.org/2001/04/xmlenc#sha256"/>
        <DigestValue>E/+L0IX+FVNXz4uwwZ2FiJtfEqHf54obD4ymTV8VEdc=</DigestValue>
      </Reference>
      <Reference URI="/xl/worksheets/sheet25.xml?ContentType=application/vnd.openxmlformats-officedocument.spreadsheetml.worksheet+xml">
        <DigestMethod Algorithm="http://www.w3.org/2001/04/xmlenc#sha256"/>
        <DigestValue>WQUaIx8rtsMOF2hE/+lImkQc1KCX51bZhDC2911MQ10=</DigestValue>
      </Reference>
      <Reference URI="/xl/worksheets/sheet26.xml?ContentType=application/vnd.openxmlformats-officedocument.spreadsheetml.worksheet+xml">
        <DigestMethod Algorithm="http://www.w3.org/2001/04/xmlenc#sha256"/>
        <DigestValue>diIUVBfvSiej+4wSYiOvM3mRb4CTKyeq3ttF2M/acrU=</DigestValue>
      </Reference>
      <Reference URI="/xl/worksheets/sheet27.xml?ContentType=application/vnd.openxmlformats-officedocument.spreadsheetml.worksheet+xml">
        <DigestMethod Algorithm="http://www.w3.org/2001/04/xmlenc#sha256"/>
        <DigestValue>83Or7CjZO48v5tupvrTaUSysgEVrqkUw68aG2YgjhvU=</DigestValue>
      </Reference>
      <Reference URI="/xl/worksheets/sheet28.xml?ContentType=application/vnd.openxmlformats-officedocument.spreadsheetml.worksheet+xml">
        <DigestMethod Algorithm="http://www.w3.org/2001/04/xmlenc#sha256"/>
        <DigestValue>42oSo20n3RJjoS4bmp+99AtXJFHX6eBqdJ/5xRKWDNU=</DigestValue>
      </Reference>
      <Reference URI="/xl/worksheets/sheet29.xml?ContentType=application/vnd.openxmlformats-officedocument.spreadsheetml.worksheet+xml">
        <DigestMethod Algorithm="http://www.w3.org/2001/04/xmlenc#sha256"/>
        <DigestValue>HbZdwzPCHRbSXnQBWn5EKGdcvWSRGglcqQAVjpuYvrU=</DigestValue>
      </Reference>
      <Reference URI="/xl/worksheets/sheet3.xml?ContentType=application/vnd.openxmlformats-officedocument.spreadsheetml.worksheet+xml">
        <DigestMethod Algorithm="http://www.w3.org/2001/04/xmlenc#sha256"/>
        <DigestValue>UlJ6wkIinyEHglKZdpnMSDV3VqzXciDL9+hhQVPsSG8=</DigestValue>
      </Reference>
      <Reference URI="/xl/worksheets/sheet4.xml?ContentType=application/vnd.openxmlformats-officedocument.spreadsheetml.worksheet+xml">
        <DigestMethod Algorithm="http://www.w3.org/2001/04/xmlenc#sha256"/>
        <DigestValue>TI7qmcciMWbhwtSzCCkZrvIvSxdGVUosERdStmstjWI=</DigestValue>
      </Reference>
      <Reference URI="/xl/worksheets/sheet5.xml?ContentType=application/vnd.openxmlformats-officedocument.spreadsheetml.worksheet+xml">
        <DigestMethod Algorithm="http://www.w3.org/2001/04/xmlenc#sha256"/>
        <DigestValue>7G4pnN5bbjqR32TTJ/xFPMUnm37WjtLOFGUxMukwLmg=</DigestValue>
      </Reference>
      <Reference URI="/xl/worksheets/sheet6.xml?ContentType=application/vnd.openxmlformats-officedocument.spreadsheetml.worksheet+xml">
        <DigestMethod Algorithm="http://www.w3.org/2001/04/xmlenc#sha256"/>
        <DigestValue>+A9xgOOW9eQ+GDHCldrEfPA8oRzi9V0DG8rBuyYRKdI=</DigestValue>
      </Reference>
      <Reference URI="/xl/worksheets/sheet7.xml?ContentType=application/vnd.openxmlformats-officedocument.spreadsheetml.worksheet+xml">
        <DigestMethod Algorithm="http://www.w3.org/2001/04/xmlenc#sha256"/>
        <DigestValue>uHrF8lBFmuIULfey5nG9dIelubJP72ObxLwoVDtmqgY=</DigestValue>
      </Reference>
      <Reference URI="/xl/worksheets/sheet8.xml?ContentType=application/vnd.openxmlformats-officedocument.spreadsheetml.worksheet+xml">
        <DigestMethod Algorithm="http://www.w3.org/2001/04/xmlenc#sha256"/>
        <DigestValue>fD4j1euMMzm2FJ8RIxvaXbhrUVnBVy2tZcPRNoWpdMg=</DigestValue>
      </Reference>
      <Reference URI="/xl/worksheets/sheet9.xml?ContentType=application/vnd.openxmlformats-officedocument.spreadsheetml.worksheet+xml">
        <DigestMethod Algorithm="http://www.w3.org/2001/04/xmlenc#sha256"/>
        <DigestValue>dBSXPJ04iRDPd1wBe3gyncvoLlaXcvBvsB2InT2oal4=</DigestValue>
      </Reference>
    </Manifest>
    <SignatureProperties>
      <SignatureProperty Id="idSignatureTime" Target="#idPackageSignature">
        <mdssi:SignatureTime xmlns:mdssi="http://schemas.openxmlformats.org/package/2006/digital-signature">
          <mdssi:Format>YYYY-MM-DDThh:mm:ssTZD</mdssi:Format>
          <mdssi:Value>2022-10-31T14:37:57Z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15.0</OfficeVersion>
          <ApplicationVersion>15.0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2022-10-31T14:37:57Z</xd:SigningTime>
          <xd:SigningCertificate>
            <xd:Cert>
              <xd:CertDigest>
                <DigestMethod Algorithm="http://www.w3.org/2001/04/xmlenc#sha256"/>
                <DigestValue>obQy2mvBnM+R7ncOBvN/C4V1/8aRcJTKEI+BVzR0zJg=</DigestValue>
              </xd:CertDigest>
              <xd:IssuerSerial>
                <X509IssuerName>CN=NBG Class 2 INT Sub CA, DC=nbg, DC=ge</X509IssuerName>
                <X509SerialNumber>192666912643281053680543</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http://uri.etsi.org/01903/v1.2.2#ProofOfApproval</xd:Identifier>
              <xd:Description>Approved this document</xd:Description>
            </xd:CommitmentTypeId>
            <xd:AllSignedDataObjects/>
          </xd:CommitmentTypeIndication>
        </xd:SignedDataObjectProperties>
      </xd:SignedProperties>
    </xd:QualifyingProperties>
  </Object>
</Signature>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1YWIwMjdlMy05N2Y1LTRmMmItYjI0Mi0xODlmODRmMWJmZmUiIG9yaWdpbj0idXNlclNlbGVjdGVkIiAvPjxVc2VyTmFtZT5TRUJcaW5pbmlkemU8L1VzZXJOYW1lPjxEYXRlVGltZT45LzIzLzIwMjEgODowODo0MiBBTTwvRGF0ZVRpbWU+PExhYmVsU3RyaW5nPlRoaXMgaXRlbSBoYXMgbm8gY2xhc3NpZmljYXRpb248L0xhYmVsU3RyaW5nPjwvaXRlbT48L2xhYmVsSGlzdG9yeT4=</Value>
</WrappedLabelHistory>
</file>

<file path=customXml/item2.xml><?xml version="1.0" encoding="utf-8"?>
<sisl xmlns:xsd="http://www.w3.org/2001/XMLSchema" xmlns:xsi="http://www.w3.org/2001/XMLSchema-instance" xmlns="http://www.boldonjames.com/2008/01/sie/internal/label" sislVersion="0" policy="5ab027e3-97f5-4f2b-b242-189f84f1bffe" origin="userSelected"/>
</file>

<file path=customXml/itemProps1.xml><?xml version="1.0" encoding="utf-8"?>
<ds:datastoreItem xmlns:ds="http://schemas.openxmlformats.org/officeDocument/2006/customXml" ds:itemID="{2EE1CBA6-49D4-49A8-94B1-0F75ACD815F6}">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1BF9F5F1-FB11-403F-B519-B08BD1ACFB2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Info</vt:lpstr>
      <vt:lpstr>1. key ratios</vt:lpstr>
      <vt:lpstr>2. RC</vt:lpstr>
      <vt:lpstr>3. PL</vt:lpstr>
      <vt:lpstr>4. Off-Balance</vt:lpstr>
      <vt:lpstr>5. RWA</vt:lpstr>
      <vt:lpstr>6. Administrators-shareholders</vt:lpstr>
      <vt:lpstr>7. LI1</vt:lpstr>
      <vt:lpstr>8. LI2</vt:lpstr>
      <vt:lpstr>9. Capital</vt:lpstr>
      <vt:lpstr>9.1. Capital Requirements</vt:lpstr>
      <vt:lpstr>10. CC2</vt:lpstr>
      <vt:lpstr>11. CRWA</vt:lpstr>
      <vt:lpstr>12. CRM</vt:lpstr>
      <vt:lpstr>13. CRME</vt:lpstr>
      <vt:lpstr>14. LCR</vt:lpstr>
      <vt:lpstr>15. CCR</vt:lpstr>
      <vt:lpstr>15.1. LR</vt:lpstr>
      <vt:lpstr>16. NSFR</vt:lpstr>
      <vt:lpstr> 17. Residual Maturity</vt:lpstr>
      <vt:lpstr>18. Assets by Exposure classes</vt:lpstr>
      <vt:lpstr>19. Assets by Risk Sectors</vt:lpstr>
      <vt:lpstr>20. Reserves</vt:lpstr>
      <vt:lpstr>21. NPL</vt:lpstr>
      <vt:lpstr>22. Quality</vt:lpstr>
      <vt:lpstr>23. LTV</vt:lpstr>
      <vt:lpstr>24. Risk Sector</vt:lpstr>
      <vt:lpstr>25. Collateral</vt:lpstr>
      <vt:lpstr>26. Retail Products</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2006-09-16T00:00:00Z</dcterms:created>
  <dcterms:modified xsi:type="dcterms:W3CDTF">2022-10-31T14:37:35Z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8a8606a7-6dc7-4b13-b479-a5c6e07a95a8</vt:lpwstr>
  </property>
  <property fmtid="{D5CDD505-2E9C-101B-9397-08002B2CF9AE}" pid="3" name="bjDocumentSecurityLabel">
    <vt:lpwstr>This item has no classification</vt:lpwstr>
  </property>
  <property fmtid="{D5CDD505-2E9C-101B-9397-08002B2CF9AE}" pid="4" name="bjSaver">
    <vt:lpwstr>5+0wtLC/6WbZ2az4THcad04x9F2FCs2I</vt:lpwstr>
  </property>
  <property fmtid="{D5CDD505-2E9C-101B-9397-08002B2CF9AE}" pid="5" name="bjClsUserRVM">
    <vt:lpwstr>[]</vt:lpwstr>
  </property>
  <property fmtid="{D5CDD505-2E9C-101B-9397-08002B2CF9AE}" pid="6" name="bjLabelHistoryID">
    <vt:lpwstr>{2EE1CBA6-49D4-49A8-94B1-0F75ACD815F6}</vt:lpwstr>
  </property>
</Properties>
</file>